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48" i="1" l="1"/>
  <c r="F48" i="1"/>
  <c r="G48" i="1"/>
  <c r="D48" i="1"/>
  <c r="D41" i="1"/>
  <c r="D27" i="1"/>
  <c r="D12" i="1" l="1"/>
  <c r="G32" i="1"/>
  <c r="G27" i="1" s="1"/>
  <c r="F32" i="1"/>
  <c r="F27" i="1" s="1"/>
  <c r="E32" i="1"/>
  <c r="E27" i="1" s="1"/>
  <c r="G25" i="1"/>
  <c r="G12" i="1" s="1"/>
  <c r="F25" i="1"/>
  <c r="E25" i="1"/>
  <c r="D20" i="1"/>
  <c r="F18" i="1"/>
  <c r="F12" i="1" s="1"/>
  <c r="E18" i="1"/>
  <c r="E12" i="1" s="1"/>
  <c r="E11" i="1"/>
  <c r="F11" i="1"/>
  <c r="G11" i="1"/>
  <c r="D11" i="1"/>
  <c r="E10" i="1"/>
  <c r="F10" i="1"/>
  <c r="G10" i="1"/>
  <c r="D10" i="1"/>
  <c r="E55" i="1"/>
  <c r="F55" i="1"/>
  <c r="G55" i="1"/>
  <c r="D55" i="1"/>
  <c r="H48" i="1"/>
  <c r="E41" i="1"/>
  <c r="F41" i="1"/>
  <c r="G41" i="1"/>
  <c r="H41" i="1"/>
  <c r="E34" i="1"/>
  <c r="F34" i="1"/>
  <c r="G34" i="1"/>
  <c r="D34" i="1"/>
  <c r="H27" i="1"/>
  <c r="H28" i="1"/>
  <c r="H29" i="1"/>
  <c r="H30" i="1"/>
  <c r="H31" i="1"/>
  <c r="H35" i="1"/>
  <c r="H36" i="1"/>
  <c r="H37" i="1"/>
  <c r="H38" i="1"/>
  <c r="H39" i="1"/>
  <c r="H42" i="1"/>
  <c r="H43" i="1"/>
  <c r="H44" i="1"/>
  <c r="H45" i="1"/>
  <c r="H46" i="1"/>
  <c r="H49" i="1"/>
  <c r="H50" i="1"/>
  <c r="H51" i="1"/>
  <c r="H52" i="1"/>
  <c r="H53" i="1"/>
  <c r="H56" i="1"/>
  <c r="H57" i="1"/>
  <c r="H58" i="1"/>
  <c r="H59" i="1"/>
  <c r="H60" i="1"/>
  <c r="E20" i="1"/>
  <c r="F20" i="1"/>
  <c r="G20" i="1"/>
  <c r="H24" i="1"/>
  <c r="E13" i="1"/>
  <c r="F13" i="1"/>
  <c r="G13" i="1"/>
  <c r="D13" i="1"/>
  <c r="H10" i="1" l="1"/>
  <c r="E7" i="1"/>
  <c r="F7" i="1"/>
  <c r="G7" i="1"/>
  <c r="H55" i="1"/>
  <c r="H11" i="1"/>
  <c r="H7" i="1" s="1"/>
  <c r="D7" i="1"/>
  <c r="H32" i="1"/>
  <c r="H25" i="1"/>
  <c r="H20" i="1" s="1"/>
  <c r="H18" i="1"/>
  <c r="H13" i="1"/>
  <c r="H34" i="1"/>
</calcChain>
</file>

<file path=xl/sharedStrings.xml><?xml version="1.0" encoding="utf-8"?>
<sst xmlns="http://schemas.openxmlformats.org/spreadsheetml/2006/main" count="109" uniqueCount="36">
  <si>
    <t xml:space="preserve">Приложение № 4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</si>
  <si>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>Информация о ресурсном обеспечении и прогнозной оценке расходов на реализацию целей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2016-2017 годы» с учетом источников финансирования</t>
  </si>
  <si>
    <t>Статус (муниципальная программа, подпрограмма)</t>
  </si>
  <si>
    <t>Наименование  программы, подпрограммы</t>
  </si>
  <si>
    <t>Ответственный исполнитель</t>
  </si>
  <si>
    <t>Оценка расходов</t>
  </si>
  <si>
    <t>(руб.), годы</t>
  </si>
  <si>
    <t>год</t>
  </si>
  <si>
    <t xml:space="preserve">2015 год </t>
  </si>
  <si>
    <t>2016 год</t>
  </si>
  <si>
    <t>Итого на период</t>
  </si>
  <si>
    <t>Муниципальная программа</t>
  </si>
  <si>
    <t>Всего</t>
  </si>
  <si>
    <t>в том числе:</t>
  </si>
  <si>
    <t>федеральный бюджет</t>
  </si>
  <si>
    <t>-</t>
  </si>
  <si>
    <t>краевой бюджет</t>
  </si>
  <si>
    <t>внебюджетные источники</t>
  </si>
  <si>
    <t>бюджет сельсовета</t>
  </si>
  <si>
    <t xml:space="preserve">Подпрограмма 1 </t>
  </si>
  <si>
    <t>Сохранение культурного наследия</t>
  </si>
  <si>
    <t>юридические лица</t>
  </si>
  <si>
    <t xml:space="preserve">Подпрограмма 2 </t>
  </si>
  <si>
    <t>Поддержка искусства и народного творчества</t>
  </si>
  <si>
    <t>Подпрограмма 3</t>
  </si>
  <si>
    <t>«Развитие массовой физической культуры и спорта»</t>
  </si>
  <si>
    <t>Подпрограмма 4</t>
  </si>
  <si>
    <t>«Благоустройство»</t>
  </si>
  <si>
    <t xml:space="preserve">Подпрограмма 5 </t>
  </si>
  <si>
    <t>«Улично-дорожная сеть Танзыбейского сельсовета»</t>
  </si>
  <si>
    <t>Подпрограмма 6</t>
  </si>
  <si>
    <t xml:space="preserve">«Обеспечение безопасности жизнедеятельности населения»; </t>
  </si>
  <si>
    <t xml:space="preserve">Подпрограмма 7 </t>
  </si>
  <si>
    <t xml:space="preserve"> 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</si>
  <si>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2017 год</t>
  </si>
  <si>
    <t>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</si>
</sst>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/>
    <xf numFmtId="0" fontId="0" fillId="2" borderId="0" xfId="0" applyFill="1"/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2" borderId="0" xfId="0" applyFont="1" applyFill="1"/>
    <xf numFmtId="0" fontId="3" fillId="0" borderId="4" xfId="0" applyFont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workbookViewId="0">
      <selection activeCell="D65" sqref="D65"/>
    </sheetView>
  </sheetViews>
  <sheetFormatPr defaultRowHeight="15" x14ac:dyDescent="0.25"/>
  <cols>
    <col min="1" max="1" width="15.5703125" customWidth="1"/>
    <col min="2" max="2" width="41.5703125" customWidth="1"/>
    <col min="3" max="3" width="12.140625" customWidth="1"/>
    <col min="4" max="4" width="11.28515625" style="4" customWidth="1"/>
    <col min="5" max="7" width="9.140625" style="4"/>
    <col min="8" max="8" width="11.85546875" style="4" bestFit="1" customWidth="1"/>
  </cols>
  <sheetData>
    <row r="1" spans="1:11" ht="37.5" customHeight="1" x14ac:dyDescent="0.25">
      <c r="A1" s="5" t="s">
        <v>0</v>
      </c>
      <c r="B1" s="5"/>
      <c r="C1" s="5"/>
      <c r="D1" s="5"/>
      <c r="E1" s="5"/>
      <c r="F1" s="5"/>
      <c r="G1" s="5"/>
      <c r="H1" s="5"/>
      <c r="I1" s="3"/>
      <c r="J1" s="3"/>
      <c r="K1" s="3"/>
    </row>
    <row r="2" spans="1:11" ht="42" customHeight="1" thickBot="1" x14ac:dyDescent="0.3">
      <c r="A2" s="6" t="s">
        <v>1</v>
      </c>
      <c r="B2" s="6"/>
      <c r="C2" s="6"/>
      <c r="D2" s="6"/>
      <c r="E2" s="6"/>
      <c r="F2" s="6"/>
      <c r="G2" s="6"/>
      <c r="H2" s="6"/>
      <c r="I2" s="1"/>
      <c r="J2" s="1"/>
      <c r="K2" s="1"/>
    </row>
    <row r="3" spans="1:11" ht="32.25" customHeight="1" x14ac:dyDescent="0.25">
      <c r="A3" s="7" t="s">
        <v>2</v>
      </c>
      <c r="B3" s="7" t="s">
        <v>3</v>
      </c>
      <c r="C3" s="7" t="s">
        <v>4</v>
      </c>
      <c r="D3" s="8" t="s">
        <v>5</v>
      </c>
      <c r="E3" s="9"/>
      <c r="F3" s="9"/>
      <c r="G3" s="9"/>
      <c r="H3" s="10"/>
    </row>
    <row r="4" spans="1:11" ht="15.75" thickBot="1" x14ac:dyDescent="0.3">
      <c r="A4" s="11"/>
      <c r="B4" s="11"/>
      <c r="C4" s="11"/>
      <c r="D4" s="12" t="s">
        <v>6</v>
      </c>
      <c r="E4" s="13"/>
      <c r="F4" s="13"/>
      <c r="G4" s="13"/>
      <c r="H4" s="14"/>
    </row>
    <row r="5" spans="1:11" ht="30.75" customHeight="1" x14ac:dyDescent="0.25">
      <c r="A5" s="11"/>
      <c r="B5" s="11"/>
      <c r="C5" s="11"/>
      <c r="D5" s="15">
        <v>2014</v>
      </c>
      <c r="E5" s="16" t="s">
        <v>8</v>
      </c>
      <c r="F5" s="16" t="s">
        <v>9</v>
      </c>
      <c r="G5" s="16" t="s">
        <v>34</v>
      </c>
      <c r="H5" s="16" t="s">
        <v>10</v>
      </c>
    </row>
    <row r="6" spans="1:11" ht="15.75" thickBot="1" x14ac:dyDescent="0.3">
      <c r="A6" s="17"/>
      <c r="B6" s="17"/>
      <c r="C6" s="17"/>
      <c r="D6" s="18" t="s">
        <v>7</v>
      </c>
      <c r="E6" s="19"/>
      <c r="F6" s="19"/>
      <c r="G6" s="19"/>
      <c r="H6" s="19"/>
    </row>
    <row r="7" spans="1:11" ht="21.75" customHeight="1" thickBot="1" x14ac:dyDescent="0.3">
      <c r="A7" s="20" t="s">
        <v>11</v>
      </c>
      <c r="B7" s="21" t="s">
        <v>35</v>
      </c>
      <c r="C7" s="22" t="s">
        <v>12</v>
      </c>
      <c r="D7" s="23">
        <f>D10+D11+D12</f>
        <v>4957077.87</v>
      </c>
      <c r="E7" s="23">
        <f t="shared" ref="E7:H7" si="0">E10+E11+E12</f>
        <v>4526140</v>
      </c>
      <c r="F7" s="23">
        <f t="shared" si="0"/>
        <v>3719750</v>
      </c>
      <c r="G7" s="23">
        <f t="shared" si="0"/>
        <v>3691020</v>
      </c>
      <c r="H7" s="23">
        <f t="shared" si="0"/>
        <v>14054444</v>
      </c>
    </row>
    <row r="8" spans="1:11" ht="15.75" thickBot="1" x14ac:dyDescent="0.3">
      <c r="A8" s="24"/>
      <c r="B8" s="25"/>
      <c r="C8" s="22" t="s">
        <v>13</v>
      </c>
      <c r="D8" s="23"/>
      <c r="E8" s="23"/>
      <c r="F8" s="23"/>
      <c r="G8" s="23"/>
      <c r="H8" s="18"/>
    </row>
    <row r="9" spans="1:11" ht="23.25" thickBot="1" x14ac:dyDescent="0.3">
      <c r="A9" s="24"/>
      <c r="B9" s="25"/>
      <c r="C9" s="26" t="s">
        <v>14</v>
      </c>
      <c r="D9" s="23" t="s">
        <v>15</v>
      </c>
      <c r="E9" s="23" t="s">
        <v>15</v>
      </c>
      <c r="F9" s="23" t="s">
        <v>15</v>
      </c>
      <c r="G9" s="23"/>
      <c r="H9" s="18" t="s">
        <v>15</v>
      </c>
    </row>
    <row r="10" spans="1:11" ht="29.25" customHeight="1" thickBot="1" x14ac:dyDescent="0.3">
      <c r="A10" s="24"/>
      <c r="B10" s="25"/>
      <c r="C10" s="26" t="s">
        <v>16</v>
      </c>
      <c r="D10" s="23">
        <f>D51</f>
        <v>75000</v>
      </c>
      <c r="E10" s="23">
        <f t="shared" ref="E10:G10" si="1">E51</f>
        <v>80000</v>
      </c>
      <c r="F10" s="23">
        <f t="shared" si="1"/>
        <v>80000</v>
      </c>
      <c r="G10" s="23">
        <f t="shared" si="1"/>
        <v>80000</v>
      </c>
      <c r="H10" s="18">
        <f>G10+F10+E10+D10</f>
        <v>315000</v>
      </c>
    </row>
    <row r="11" spans="1:11" ht="35.25" customHeight="1" thickBot="1" x14ac:dyDescent="0.3">
      <c r="A11" s="24"/>
      <c r="B11" s="25"/>
      <c r="C11" s="26" t="s">
        <v>17</v>
      </c>
      <c r="D11" s="23">
        <f>D17+D24+D31</f>
        <v>85000</v>
      </c>
      <c r="E11" s="23">
        <f>E17+E24+E31</f>
        <v>87000</v>
      </c>
      <c r="F11" s="23">
        <f>F17+F24+F31</f>
        <v>87000</v>
      </c>
      <c r="G11" s="23">
        <f>G17+G24+G31</f>
        <v>87000</v>
      </c>
      <c r="H11" s="18">
        <f>G11+F11+E11+D11</f>
        <v>346000</v>
      </c>
    </row>
    <row r="12" spans="1:11" ht="21.75" customHeight="1" thickBot="1" x14ac:dyDescent="0.3">
      <c r="A12" s="27"/>
      <c r="B12" s="28"/>
      <c r="C12" s="26" t="s">
        <v>18</v>
      </c>
      <c r="D12" s="23">
        <f>D18+D25+D32+D39+D46+D53+D60</f>
        <v>4797077.87</v>
      </c>
      <c r="E12" s="23">
        <f>E18+E25+E32+E39+E46+E53+E60</f>
        <v>4359140</v>
      </c>
      <c r="F12" s="23">
        <f>F18+F25+F32+F39+F46+F53+F60</f>
        <v>3552750</v>
      </c>
      <c r="G12" s="23">
        <f>G18+G25+G32+G39+G46+G53+G60</f>
        <v>3524020</v>
      </c>
      <c r="H12" s="18">
        <v>13393444</v>
      </c>
    </row>
    <row r="13" spans="1:11" ht="15.75" thickBot="1" x14ac:dyDescent="0.3">
      <c r="A13" s="20" t="s">
        <v>19</v>
      </c>
      <c r="B13" s="20" t="s">
        <v>20</v>
      </c>
      <c r="C13" s="22" t="s">
        <v>12</v>
      </c>
      <c r="D13" s="23">
        <f>D17+D18</f>
        <v>822564</v>
      </c>
      <c r="E13" s="23">
        <f t="shared" ref="E13:G13" si="2">E17+E18</f>
        <v>814580</v>
      </c>
      <c r="F13" s="23">
        <f t="shared" si="2"/>
        <v>733630</v>
      </c>
      <c r="G13" s="23">
        <f t="shared" si="2"/>
        <v>733630</v>
      </c>
      <c r="H13" s="23">
        <f>G13+F13+E13+D13</f>
        <v>3104404</v>
      </c>
    </row>
    <row r="14" spans="1:11" ht="15.75" thickBot="1" x14ac:dyDescent="0.3">
      <c r="A14" s="24"/>
      <c r="B14" s="24"/>
      <c r="C14" s="22" t="s">
        <v>13</v>
      </c>
      <c r="D14" s="23"/>
      <c r="E14" s="23"/>
      <c r="F14" s="23"/>
      <c r="G14" s="23"/>
      <c r="H14" s="18"/>
    </row>
    <row r="15" spans="1:11" ht="23.25" thickBot="1" x14ac:dyDescent="0.3">
      <c r="A15" s="24"/>
      <c r="B15" s="24"/>
      <c r="C15" s="26" t="s">
        <v>14</v>
      </c>
      <c r="D15" s="23"/>
      <c r="E15" s="23"/>
      <c r="F15" s="23"/>
      <c r="G15" s="23"/>
      <c r="H15" s="18"/>
    </row>
    <row r="16" spans="1:11" ht="15.75" thickBot="1" x14ac:dyDescent="0.3">
      <c r="A16" s="24"/>
      <c r="B16" s="24"/>
      <c r="C16" s="26" t="s">
        <v>16</v>
      </c>
      <c r="D16" s="23"/>
      <c r="E16" s="23"/>
      <c r="F16" s="23"/>
      <c r="G16" s="23"/>
      <c r="H16" s="18"/>
    </row>
    <row r="17" spans="1:8" ht="23.25" thickBot="1" x14ac:dyDescent="0.3">
      <c r="A17" s="24"/>
      <c r="B17" s="24"/>
      <c r="C17" s="26" t="s">
        <v>17</v>
      </c>
      <c r="D17" s="23">
        <v>5000</v>
      </c>
      <c r="E17" s="23">
        <v>5000</v>
      </c>
      <c r="F17" s="23">
        <v>5000</v>
      </c>
      <c r="G17" s="23">
        <v>5000</v>
      </c>
      <c r="H17" s="18">
        <v>15000</v>
      </c>
    </row>
    <row r="18" spans="1:8" ht="23.25" thickBot="1" x14ac:dyDescent="0.3">
      <c r="A18" s="24"/>
      <c r="B18" s="24"/>
      <c r="C18" s="26" t="s">
        <v>18</v>
      </c>
      <c r="D18" s="23">
        <v>817564</v>
      </c>
      <c r="E18" s="23">
        <f>814580-5000</f>
        <v>809580</v>
      </c>
      <c r="F18" s="23">
        <f>733630-5000</f>
        <v>728630</v>
      </c>
      <c r="G18" s="23">
        <v>728630</v>
      </c>
      <c r="H18" s="18">
        <f>G18+F18+E18+D18</f>
        <v>3084404</v>
      </c>
    </row>
    <row r="19" spans="1:8" ht="23.25" thickBot="1" x14ac:dyDescent="0.3">
      <c r="A19" s="27"/>
      <c r="B19" s="27"/>
      <c r="C19" s="26" t="s">
        <v>21</v>
      </c>
      <c r="D19" s="23" t="s">
        <v>15</v>
      </c>
      <c r="E19" s="23" t="s">
        <v>15</v>
      </c>
      <c r="F19" s="23" t="s">
        <v>15</v>
      </c>
      <c r="G19" s="23"/>
      <c r="H19" s="18" t="s">
        <v>15</v>
      </c>
    </row>
    <row r="20" spans="1:8" ht="15.75" thickBot="1" x14ac:dyDescent="0.3">
      <c r="A20" s="20" t="s">
        <v>22</v>
      </c>
      <c r="B20" s="21" t="s">
        <v>23</v>
      </c>
      <c r="C20" s="32" t="s">
        <v>12</v>
      </c>
      <c r="D20" s="33">
        <f>D24+D25</f>
        <v>1908270</v>
      </c>
      <c r="E20" s="33">
        <f t="shared" ref="E20:H20" si="3">E24+E25</f>
        <v>1755870</v>
      </c>
      <c r="F20" s="33">
        <f t="shared" si="3"/>
        <v>1428350</v>
      </c>
      <c r="G20" s="33">
        <f t="shared" si="3"/>
        <v>1428350</v>
      </c>
      <c r="H20" s="33">
        <f t="shared" si="3"/>
        <v>6520840</v>
      </c>
    </row>
    <row r="21" spans="1:8" ht="15.75" thickBot="1" x14ac:dyDescent="0.3">
      <c r="A21" s="24"/>
      <c r="B21" s="25"/>
      <c r="C21" s="22" t="s">
        <v>13</v>
      </c>
      <c r="D21" s="23"/>
      <c r="E21" s="23"/>
      <c r="F21" s="23"/>
      <c r="G21" s="23"/>
      <c r="H21" s="18"/>
    </row>
    <row r="22" spans="1:8" ht="23.25" thickBot="1" x14ac:dyDescent="0.3">
      <c r="A22" s="24"/>
      <c r="B22" s="25"/>
      <c r="C22" s="26" t="s">
        <v>14</v>
      </c>
      <c r="D22" s="23"/>
      <c r="E22" s="23"/>
      <c r="F22" s="23"/>
      <c r="G22" s="23"/>
      <c r="H22" s="18"/>
    </row>
    <row r="23" spans="1:8" ht="15.75" thickBot="1" x14ac:dyDescent="0.3">
      <c r="A23" s="24"/>
      <c r="B23" s="25"/>
      <c r="C23" s="26" t="s">
        <v>16</v>
      </c>
      <c r="D23" s="23"/>
      <c r="E23" s="23"/>
      <c r="F23" s="23"/>
      <c r="G23" s="23"/>
      <c r="H23" s="18"/>
    </row>
    <row r="24" spans="1:8" ht="23.25" thickBot="1" x14ac:dyDescent="0.3">
      <c r="A24" s="24"/>
      <c r="B24" s="25"/>
      <c r="C24" s="26" t="s">
        <v>17</v>
      </c>
      <c r="D24" s="23">
        <v>30000</v>
      </c>
      <c r="E24" s="23">
        <v>32000</v>
      </c>
      <c r="F24" s="23">
        <v>32000</v>
      </c>
      <c r="G24" s="23">
        <v>32000</v>
      </c>
      <c r="H24" s="18">
        <f>G24+F24+E24+D24</f>
        <v>126000</v>
      </c>
    </row>
    <row r="25" spans="1:8" ht="23.25" thickBot="1" x14ac:dyDescent="0.3">
      <c r="A25" s="24"/>
      <c r="B25" s="25"/>
      <c r="C25" s="26" t="s">
        <v>18</v>
      </c>
      <c r="D25" s="23">
        <v>1878270</v>
      </c>
      <c r="E25" s="23">
        <f>1755870-32000</f>
        <v>1723870</v>
      </c>
      <c r="F25" s="23">
        <f>1428350-32000</f>
        <v>1396350</v>
      </c>
      <c r="G25" s="23">
        <f>1428350-32000</f>
        <v>1396350</v>
      </c>
      <c r="H25" s="18">
        <f>G25+F25+E25+D25</f>
        <v>6394840</v>
      </c>
    </row>
    <row r="26" spans="1:8" ht="23.25" thickBot="1" x14ac:dyDescent="0.3">
      <c r="A26" s="27"/>
      <c r="B26" s="28"/>
      <c r="C26" s="26" t="s">
        <v>21</v>
      </c>
      <c r="D26" s="23" t="s">
        <v>15</v>
      </c>
      <c r="E26" s="23" t="s">
        <v>15</v>
      </c>
      <c r="F26" s="23" t="s">
        <v>15</v>
      </c>
      <c r="G26" s="23"/>
      <c r="H26" s="18"/>
    </row>
    <row r="27" spans="1:8" ht="15.75" thickBot="1" x14ac:dyDescent="0.3">
      <c r="A27" s="20" t="s">
        <v>24</v>
      </c>
      <c r="B27" s="21" t="s">
        <v>25</v>
      </c>
      <c r="C27" s="32" t="s">
        <v>12</v>
      </c>
      <c r="D27" s="33">
        <f>D31+D32</f>
        <v>1366866</v>
      </c>
      <c r="E27" s="33">
        <f t="shared" ref="E27:G27" si="4">E31+E32</f>
        <v>1318820</v>
      </c>
      <c r="F27" s="33">
        <f t="shared" si="4"/>
        <v>1077750</v>
      </c>
      <c r="G27" s="33">
        <f t="shared" si="4"/>
        <v>1077750</v>
      </c>
      <c r="H27" s="18">
        <f t="shared" ref="H27:H60" si="5">G27+F27+E27+D27</f>
        <v>4841186</v>
      </c>
    </row>
    <row r="28" spans="1:8" ht="15.75" thickBot="1" x14ac:dyDescent="0.3">
      <c r="A28" s="24"/>
      <c r="B28" s="25"/>
      <c r="C28" s="22" t="s">
        <v>13</v>
      </c>
      <c r="D28" s="23"/>
      <c r="E28" s="23"/>
      <c r="F28" s="23"/>
      <c r="G28" s="23"/>
      <c r="H28" s="18">
        <f t="shared" si="5"/>
        <v>0</v>
      </c>
    </row>
    <row r="29" spans="1:8" ht="23.25" thickBot="1" x14ac:dyDescent="0.3">
      <c r="A29" s="24"/>
      <c r="B29" s="25"/>
      <c r="C29" s="26" t="s">
        <v>14</v>
      </c>
      <c r="D29" s="23"/>
      <c r="E29" s="23"/>
      <c r="F29" s="23"/>
      <c r="G29" s="23"/>
      <c r="H29" s="18">
        <f t="shared" si="5"/>
        <v>0</v>
      </c>
    </row>
    <row r="30" spans="1:8" ht="15.75" thickBot="1" x14ac:dyDescent="0.3">
      <c r="A30" s="24"/>
      <c r="B30" s="25"/>
      <c r="C30" s="26" t="s">
        <v>16</v>
      </c>
      <c r="D30" s="23"/>
      <c r="E30" s="23"/>
      <c r="F30" s="23"/>
      <c r="G30" s="23"/>
      <c r="H30" s="18">
        <f t="shared" si="5"/>
        <v>0</v>
      </c>
    </row>
    <row r="31" spans="1:8" ht="23.25" thickBot="1" x14ac:dyDescent="0.3">
      <c r="A31" s="24"/>
      <c r="B31" s="25"/>
      <c r="C31" s="26" t="s">
        <v>17</v>
      </c>
      <c r="D31" s="23">
        <v>50000</v>
      </c>
      <c r="E31" s="23">
        <v>50000</v>
      </c>
      <c r="F31" s="23">
        <v>50000</v>
      </c>
      <c r="G31" s="23">
        <v>50000</v>
      </c>
      <c r="H31" s="18">
        <f t="shared" si="5"/>
        <v>200000</v>
      </c>
    </row>
    <row r="32" spans="1:8" ht="23.25" thickBot="1" x14ac:dyDescent="0.3">
      <c r="A32" s="24"/>
      <c r="B32" s="25"/>
      <c r="C32" s="26" t="s">
        <v>18</v>
      </c>
      <c r="D32" s="23">
        <v>1316866</v>
      </c>
      <c r="E32" s="23">
        <f>1318820-50000</f>
        <v>1268820</v>
      </c>
      <c r="F32" s="23">
        <f>1077750-50000</f>
        <v>1027750</v>
      </c>
      <c r="G32" s="23">
        <f>1077750-50000</f>
        <v>1027750</v>
      </c>
      <c r="H32" s="18">
        <f t="shared" si="5"/>
        <v>4641186</v>
      </c>
    </row>
    <row r="33" spans="1:8" ht="23.25" thickBot="1" x14ac:dyDescent="0.3">
      <c r="A33" s="27"/>
      <c r="B33" s="28"/>
      <c r="C33" s="26" t="s">
        <v>21</v>
      </c>
      <c r="D33" s="23" t="s">
        <v>15</v>
      </c>
      <c r="E33" s="23" t="s">
        <v>15</v>
      </c>
      <c r="F33" s="23" t="s">
        <v>15</v>
      </c>
      <c r="G33" s="23"/>
      <c r="H33" s="18"/>
    </row>
    <row r="34" spans="1:8" ht="15.75" thickBot="1" x14ac:dyDescent="0.3">
      <c r="A34" s="20" t="s">
        <v>26</v>
      </c>
      <c r="B34" s="21" t="s">
        <v>27</v>
      </c>
      <c r="C34" s="32" t="s">
        <v>12</v>
      </c>
      <c r="D34" s="33">
        <f>D39</f>
        <v>372007.66</v>
      </c>
      <c r="E34" s="33">
        <f t="shared" ref="E34:G34" si="6">E39</f>
        <v>159570</v>
      </c>
      <c r="F34" s="33">
        <f t="shared" si="6"/>
        <v>155020</v>
      </c>
      <c r="G34" s="33">
        <f t="shared" si="6"/>
        <v>155020</v>
      </c>
      <c r="H34" s="18">
        <f t="shared" si="5"/>
        <v>841617.65999999992</v>
      </c>
    </row>
    <row r="35" spans="1:8" ht="15.75" thickBot="1" x14ac:dyDescent="0.3">
      <c r="A35" s="24"/>
      <c r="B35" s="25"/>
      <c r="C35" s="22" t="s">
        <v>13</v>
      </c>
      <c r="D35" s="23"/>
      <c r="E35" s="23"/>
      <c r="F35" s="23"/>
      <c r="G35" s="23"/>
      <c r="H35" s="18">
        <f t="shared" si="5"/>
        <v>0</v>
      </c>
    </row>
    <row r="36" spans="1:8" ht="23.25" thickBot="1" x14ac:dyDescent="0.3">
      <c r="A36" s="24"/>
      <c r="B36" s="25"/>
      <c r="C36" s="26" t="s">
        <v>14</v>
      </c>
      <c r="D36" s="23"/>
      <c r="E36" s="23"/>
      <c r="F36" s="23"/>
      <c r="G36" s="23"/>
      <c r="H36" s="18">
        <f t="shared" si="5"/>
        <v>0</v>
      </c>
    </row>
    <row r="37" spans="1:8" ht="15.75" thickBot="1" x14ac:dyDescent="0.3">
      <c r="A37" s="24"/>
      <c r="B37" s="25"/>
      <c r="C37" s="26" t="s">
        <v>16</v>
      </c>
      <c r="D37" s="23"/>
      <c r="E37" s="23"/>
      <c r="F37" s="23"/>
      <c r="G37" s="23"/>
      <c r="H37" s="18">
        <f t="shared" si="5"/>
        <v>0</v>
      </c>
    </row>
    <row r="38" spans="1:8" ht="23.25" thickBot="1" x14ac:dyDescent="0.3">
      <c r="A38" s="24"/>
      <c r="B38" s="25"/>
      <c r="C38" s="26" t="s">
        <v>17</v>
      </c>
      <c r="D38" s="23"/>
      <c r="E38" s="23"/>
      <c r="F38" s="23"/>
      <c r="G38" s="23"/>
      <c r="H38" s="18">
        <f t="shared" si="5"/>
        <v>0</v>
      </c>
    </row>
    <row r="39" spans="1:8" ht="23.25" thickBot="1" x14ac:dyDescent="0.3">
      <c r="A39" s="24"/>
      <c r="B39" s="25"/>
      <c r="C39" s="26" t="s">
        <v>18</v>
      </c>
      <c r="D39" s="23">
        <v>372007.66</v>
      </c>
      <c r="E39" s="23">
        <v>159570</v>
      </c>
      <c r="F39" s="23">
        <v>155020</v>
      </c>
      <c r="G39" s="23">
        <v>155020</v>
      </c>
      <c r="H39" s="18">
        <f t="shared" si="5"/>
        <v>841617.65999999992</v>
      </c>
    </row>
    <row r="40" spans="1:8" ht="23.25" thickBot="1" x14ac:dyDescent="0.3">
      <c r="A40" s="27"/>
      <c r="B40" s="28"/>
      <c r="C40" s="26" t="s">
        <v>21</v>
      </c>
      <c r="D40" s="23" t="s">
        <v>15</v>
      </c>
      <c r="E40" s="23" t="s">
        <v>15</v>
      </c>
      <c r="F40" s="23" t="s">
        <v>15</v>
      </c>
      <c r="G40" s="23"/>
      <c r="H40" s="18"/>
    </row>
    <row r="41" spans="1:8" ht="15.75" thickBot="1" x14ac:dyDescent="0.3">
      <c r="A41" s="20" t="s">
        <v>28</v>
      </c>
      <c r="B41" s="21" t="s">
        <v>29</v>
      </c>
      <c r="C41" s="32" t="s">
        <v>12</v>
      </c>
      <c r="D41" s="33">
        <f>D44+D46</f>
        <v>379589.88</v>
      </c>
      <c r="E41" s="33">
        <f t="shared" ref="E41:G41" si="7">E46</f>
        <v>326500</v>
      </c>
      <c r="F41" s="33">
        <f t="shared" si="7"/>
        <v>177900</v>
      </c>
      <c r="G41" s="33">
        <f t="shared" si="7"/>
        <v>149170</v>
      </c>
      <c r="H41" s="18">
        <f t="shared" si="5"/>
        <v>1033159.88</v>
      </c>
    </row>
    <row r="42" spans="1:8" ht="15.75" thickBot="1" x14ac:dyDescent="0.3">
      <c r="A42" s="24"/>
      <c r="B42" s="25"/>
      <c r="C42" s="22" t="s">
        <v>13</v>
      </c>
      <c r="D42" s="23"/>
      <c r="E42" s="23"/>
      <c r="F42" s="23"/>
      <c r="G42" s="23"/>
      <c r="H42" s="18">
        <f t="shared" si="5"/>
        <v>0</v>
      </c>
    </row>
    <row r="43" spans="1:8" ht="23.25" thickBot="1" x14ac:dyDescent="0.3">
      <c r="A43" s="24"/>
      <c r="B43" s="25"/>
      <c r="C43" s="26" t="s">
        <v>14</v>
      </c>
      <c r="D43" s="23"/>
      <c r="E43" s="23"/>
      <c r="F43" s="23"/>
      <c r="G43" s="23"/>
      <c r="H43" s="18">
        <f t="shared" si="5"/>
        <v>0</v>
      </c>
    </row>
    <row r="44" spans="1:8" ht="15.75" thickBot="1" x14ac:dyDescent="0.3">
      <c r="A44" s="24"/>
      <c r="B44" s="25"/>
      <c r="C44" s="26" t="s">
        <v>16</v>
      </c>
      <c r="D44" s="23">
        <v>65800</v>
      </c>
      <c r="E44" s="23"/>
      <c r="F44" s="23"/>
      <c r="G44" s="23"/>
      <c r="H44" s="18">
        <f t="shared" si="5"/>
        <v>65800</v>
      </c>
    </row>
    <row r="45" spans="1:8" ht="23.25" thickBot="1" x14ac:dyDescent="0.3">
      <c r="A45" s="24"/>
      <c r="B45" s="25"/>
      <c r="C45" s="26" t="s">
        <v>17</v>
      </c>
      <c r="D45" s="23"/>
      <c r="E45" s="23"/>
      <c r="F45" s="23"/>
      <c r="G45" s="23"/>
      <c r="H45" s="18">
        <f t="shared" si="5"/>
        <v>0</v>
      </c>
    </row>
    <row r="46" spans="1:8" ht="23.25" thickBot="1" x14ac:dyDescent="0.3">
      <c r="A46" s="24"/>
      <c r="B46" s="25"/>
      <c r="C46" s="26" t="s">
        <v>18</v>
      </c>
      <c r="D46" s="23">
        <v>313789.88</v>
      </c>
      <c r="E46" s="23">
        <v>326500</v>
      </c>
      <c r="F46" s="23">
        <v>177900</v>
      </c>
      <c r="G46" s="23">
        <v>149170</v>
      </c>
      <c r="H46" s="18">
        <f t="shared" si="5"/>
        <v>967359.88</v>
      </c>
    </row>
    <row r="47" spans="1:8" ht="23.25" thickBot="1" x14ac:dyDescent="0.3">
      <c r="A47" s="27"/>
      <c r="B47" s="28"/>
      <c r="C47" s="26" t="s">
        <v>21</v>
      </c>
      <c r="D47" s="23" t="s">
        <v>15</v>
      </c>
      <c r="E47" s="23" t="s">
        <v>15</v>
      </c>
      <c r="F47" s="23" t="s">
        <v>15</v>
      </c>
      <c r="G47" s="23"/>
      <c r="H47" s="18"/>
    </row>
    <row r="48" spans="1:8" ht="15.75" thickBot="1" x14ac:dyDescent="0.3">
      <c r="A48" s="20" t="s">
        <v>30</v>
      </c>
      <c r="B48" s="21" t="s">
        <v>31</v>
      </c>
      <c r="C48" s="32" t="s">
        <v>12</v>
      </c>
      <c r="D48" s="33">
        <f>D51+D53</f>
        <v>140236</v>
      </c>
      <c r="E48" s="33">
        <f t="shared" ref="E48:G48" si="8">E51+E53</f>
        <v>113800</v>
      </c>
      <c r="F48" s="33">
        <f t="shared" si="8"/>
        <v>113800</v>
      </c>
      <c r="G48" s="33">
        <f t="shared" si="8"/>
        <v>113800</v>
      </c>
      <c r="H48" s="18">
        <f t="shared" si="5"/>
        <v>481636</v>
      </c>
    </row>
    <row r="49" spans="1:8" ht="15.75" thickBot="1" x14ac:dyDescent="0.3">
      <c r="A49" s="24"/>
      <c r="B49" s="25"/>
      <c r="C49" s="22" t="s">
        <v>13</v>
      </c>
      <c r="D49" s="23"/>
      <c r="E49" s="23"/>
      <c r="F49" s="23"/>
      <c r="G49" s="23"/>
      <c r="H49" s="18">
        <f t="shared" si="5"/>
        <v>0</v>
      </c>
    </row>
    <row r="50" spans="1:8" ht="23.25" thickBot="1" x14ac:dyDescent="0.3">
      <c r="A50" s="24"/>
      <c r="B50" s="25"/>
      <c r="C50" s="26" t="s">
        <v>14</v>
      </c>
      <c r="D50" s="23"/>
      <c r="E50" s="23"/>
      <c r="F50" s="23"/>
      <c r="G50" s="23"/>
      <c r="H50" s="18">
        <f t="shared" si="5"/>
        <v>0</v>
      </c>
    </row>
    <row r="51" spans="1:8" ht="15.75" thickBot="1" x14ac:dyDescent="0.3">
      <c r="A51" s="24"/>
      <c r="B51" s="25"/>
      <c r="C51" s="26" t="s">
        <v>16</v>
      </c>
      <c r="D51" s="23">
        <v>75000</v>
      </c>
      <c r="E51" s="23">
        <v>80000</v>
      </c>
      <c r="F51" s="23">
        <v>80000</v>
      </c>
      <c r="G51" s="23">
        <v>80000</v>
      </c>
      <c r="H51" s="18">
        <f t="shared" si="5"/>
        <v>315000</v>
      </c>
    </row>
    <row r="52" spans="1:8" ht="23.25" thickBot="1" x14ac:dyDescent="0.3">
      <c r="A52" s="24"/>
      <c r="B52" s="25"/>
      <c r="C52" s="26" t="s">
        <v>17</v>
      </c>
      <c r="D52" s="23"/>
      <c r="E52" s="23"/>
      <c r="F52" s="23"/>
      <c r="G52" s="23"/>
      <c r="H52" s="18">
        <f t="shared" si="5"/>
        <v>0</v>
      </c>
    </row>
    <row r="53" spans="1:8" ht="23.25" thickBot="1" x14ac:dyDescent="0.3">
      <c r="A53" s="24"/>
      <c r="B53" s="25"/>
      <c r="C53" s="26" t="s">
        <v>18</v>
      </c>
      <c r="D53" s="23">
        <v>65236</v>
      </c>
      <c r="E53" s="23">
        <v>33800</v>
      </c>
      <c r="F53" s="23">
        <v>33800</v>
      </c>
      <c r="G53" s="23">
        <v>33800</v>
      </c>
      <c r="H53" s="18">
        <f t="shared" si="5"/>
        <v>166636</v>
      </c>
    </row>
    <row r="54" spans="1:8" ht="23.25" thickBot="1" x14ac:dyDescent="0.3">
      <c r="A54" s="27"/>
      <c r="B54" s="28"/>
      <c r="C54" s="26" t="s">
        <v>21</v>
      </c>
      <c r="D54" s="23" t="s">
        <v>15</v>
      </c>
      <c r="E54" s="23" t="s">
        <v>15</v>
      </c>
      <c r="F54" s="23" t="s">
        <v>15</v>
      </c>
      <c r="G54" s="23"/>
      <c r="H54" s="18"/>
    </row>
    <row r="55" spans="1:8" ht="34.5" customHeight="1" thickBot="1" x14ac:dyDescent="0.3">
      <c r="A55" s="20" t="s">
        <v>32</v>
      </c>
      <c r="B55" s="21" t="s">
        <v>33</v>
      </c>
      <c r="C55" s="32" t="s">
        <v>12</v>
      </c>
      <c r="D55" s="33">
        <f>D60</f>
        <v>33344.33</v>
      </c>
      <c r="E55" s="33">
        <f t="shared" ref="E55:G55" si="9">E60</f>
        <v>37000</v>
      </c>
      <c r="F55" s="33">
        <f t="shared" si="9"/>
        <v>33300</v>
      </c>
      <c r="G55" s="33">
        <f t="shared" si="9"/>
        <v>33300</v>
      </c>
      <c r="H55" s="18">
        <f t="shared" si="5"/>
        <v>136944.33000000002</v>
      </c>
    </row>
    <row r="56" spans="1:8" ht="15.75" thickBot="1" x14ac:dyDescent="0.3">
      <c r="A56" s="24"/>
      <c r="B56" s="25"/>
      <c r="C56" s="22" t="s">
        <v>13</v>
      </c>
      <c r="D56" s="23"/>
      <c r="E56" s="23"/>
      <c r="F56" s="23"/>
      <c r="G56" s="23"/>
      <c r="H56" s="18">
        <f t="shared" si="5"/>
        <v>0</v>
      </c>
    </row>
    <row r="57" spans="1:8" ht="23.25" thickBot="1" x14ac:dyDescent="0.3">
      <c r="A57" s="24"/>
      <c r="B57" s="25"/>
      <c r="C57" s="26" t="s">
        <v>14</v>
      </c>
      <c r="D57" s="23"/>
      <c r="E57" s="23"/>
      <c r="F57" s="23"/>
      <c r="G57" s="23"/>
      <c r="H57" s="18">
        <f t="shared" si="5"/>
        <v>0</v>
      </c>
    </row>
    <row r="58" spans="1:8" ht="15.75" thickBot="1" x14ac:dyDescent="0.3">
      <c r="A58" s="24"/>
      <c r="B58" s="25"/>
      <c r="C58" s="26" t="s">
        <v>16</v>
      </c>
      <c r="D58" s="23"/>
      <c r="E58" s="23"/>
      <c r="F58" s="23"/>
      <c r="G58" s="23"/>
      <c r="H58" s="18">
        <f t="shared" si="5"/>
        <v>0</v>
      </c>
    </row>
    <row r="59" spans="1:8" ht="23.25" thickBot="1" x14ac:dyDescent="0.3">
      <c r="A59" s="24"/>
      <c r="B59" s="25"/>
      <c r="C59" s="26" t="s">
        <v>17</v>
      </c>
      <c r="D59" s="23"/>
      <c r="E59" s="23"/>
      <c r="F59" s="23"/>
      <c r="G59" s="23"/>
      <c r="H59" s="18">
        <f t="shared" si="5"/>
        <v>0</v>
      </c>
    </row>
    <row r="60" spans="1:8" ht="23.25" thickBot="1" x14ac:dyDescent="0.3">
      <c r="A60" s="24"/>
      <c r="B60" s="25"/>
      <c r="C60" s="26" t="s">
        <v>18</v>
      </c>
      <c r="D60" s="23">
        <v>33344.33</v>
      </c>
      <c r="E60" s="23">
        <v>37000</v>
      </c>
      <c r="F60" s="23">
        <v>33300</v>
      </c>
      <c r="G60" s="23">
        <v>33300</v>
      </c>
      <c r="H60" s="18">
        <f t="shared" si="5"/>
        <v>136944.33000000002</v>
      </c>
    </row>
    <row r="61" spans="1:8" ht="23.25" thickBot="1" x14ac:dyDescent="0.3">
      <c r="A61" s="27"/>
      <c r="B61" s="28"/>
      <c r="C61" s="26" t="s">
        <v>21</v>
      </c>
      <c r="D61" s="23" t="s">
        <v>15</v>
      </c>
      <c r="E61" s="23" t="s">
        <v>15</v>
      </c>
      <c r="F61" s="23" t="s">
        <v>15</v>
      </c>
      <c r="G61" s="23"/>
      <c r="H61" s="18"/>
    </row>
    <row r="62" spans="1:8" x14ac:dyDescent="0.25">
      <c r="A62" s="29"/>
      <c r="B62" s="30"/>
      <c r="C62" s="30"/>
      <c r="D62" s="31"/>
      <c r="E62" s="31"/>
      <c r="F62" s="31"/>
      <c r="G62" s="31"/>
      <c r="H62" s="31"/>
    </row>
    <row r="63" spans="1:8" x14ac:dyDescent="0.25">
      <c r="A63" s="29"/>
      <c r="B63" s="30"/>
      <c r="C63" s="30"/>
      <c r="D63" s="31"/>
      <c r="E63" s="31"/>
      <c r="F63" s="31"/>
      <c r="G63" s="31"/>
      <c r="H63" s="31"/>
    </row>
    <row r="64" spans="1:8" x14ac:dyDescent="0.25">
      <c r="A64" s="29"/>
      <c r="B64" s="30"/>
      <c r="C64" s="30"/>
      <c r="D64" s="31"/>
      <c r="E64" s="31"/>
      <c r="F64" s="31"/>
      <c r="G64" s="31"/>
      <c r="H64" s="31"/>
    </row>
    <row r="65" spans="1:1" ht="18.75" x14ac:dyDescent="0.25">
      <c r="A65" s="2"/>
    </row>
  </sheetData>
  <mergeCells count="27">
    <mergeCell ref="A1:H1"/>
    <mergeCell ref="A48:A54"/>
    <mergeCell ref="B48:B54"/>
    <mergeCell ref="A55:A61"/>
    <mergeCell ref="B55:B61"/>
    <mergeCell ref="G5:G6"/>
    <mergeCell ref="A2:H2"/>
    <mergeCell ref="A27:A33"/>
    <mergeCell ref="B27:B33"/>
    <mergeCell ref="A34:A40"/>
    <mergeCell ref="B34:B40"/>
    <mergeCell ref="A41:A47"/>
    <mergeCell ref="B41:B47"/>
    <mergeCell ref="A7:A12"/>
    <mergeCell ref="B7:B12"/>
    <mergeCell ref="A13:A19"/>
    <mergeCell ref="B13:B19"/>
    <mergeCell ref="A20:A26"/>
    <mergeCell ref="B20:B26"/>
    <mergeCell ref="A3:A6"/>
    <mergeCell ref="B3:B6"/>
    <mergeCell ref="C3:C6"/>
    <mergeCell ref="D3:H3"/>
    <mergeCell ref="D4:H4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2015-01-11T09:31:34Z</dcterms:modified>
</cp:coreProperties>
</file>