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480" windowWidth="9720" windowHeight="6960"/>
  </bookViews>
  <sheets>
    <sheet name="Лист1" sheetId="1" r:id="rId1"/>
    <sheet name="Лист2" sheetId="2" r:id="rId2"/>
  </sheets>
  <definedNames>
    <definedName name="_xlnm.Print_Area" localSheetId="0">Лист1!$A$1:$M$185</definedName>
  </definedNames>
  <calcPr calcId="145621" calcOnSave="0"/>
</workbook>
</file>

<file path=xl/calcChain.xml><?xml version="1.0" encoding="utf-8"?>
<calcChain xmlns="http://schemas.openxmlformats.org/spreadsheetml/2006/main">
  <c r="H35" i="1" l="1"/>
  <c r="I35" i="1"/>
  <c r="J35" i="1"/>
  <c r="K35" i="1"/>
  <c r="L35" i="1"/>
  <c r="M35" i="1"/>
  <c r="F56" i="1" l="1"/>
  <c r="G56" i="1"/>
  <c r="H56" i="1"/>
  <c r="I56" i="1"/>
  <c r="J56" i="1"/>
  <c r="K56" i="1"/>
  <c r="L56" i="1"/>
  <c r="M56" i="1"/>
  <c r="E56" i="1"/>
  <c r="F82" i="1" l="1"/>
  <c r="G82" i="1"/>
  <c r="H82" i="1"/>
  <c r="I82" i="1"/>
  <c r="J82" i="1"/>
  <c r="K82" i="1"/>
  <c r="L82" i="1"/>
  <c r="M82" i="1"/>
  <c r="E82" i="1"/>
  <c r="L121" i="1"/>
  <c r="K121" i="1"/>
  <c r="J121" i="1"/>
  <c r="I121" i="1"/>
  <c r="H121" i="1"/>
  <c r="G121" i="1"/>
  <c r="F121" i="1"/>
  <c r="E121" i="1"/>
  <c r="L71" i="1"/>
  <c r="L70" i="1" s="1"/>
  <c r="L76" i="1" s="1"/>
  <c r="K71" i="1"/>
  <c r="K70" i="1" s="1"/>
  <c r="J71" i="1"/>
  <c r="J70" i="1" s="1"/>
  <c r="J83" i="1" s="1"/>
  <c r="I71" i="1"/>
  <c r="I70" i="1" s="1"/>
  <c r="I83" i="1" s="1"/>
  <c r="H71" i="1"/>
  <c r="H70" i="1" s="1"/>
  <c r="G71" i="1"/>
  <c r="G70" i="1" s="1"/>
  <c r="G83" i="1" s="1"/>
  <c r="F71" i="1"/>
  <c r="F70" i="1"/>
  <c r="F83" i="1" s="1"/>
  <c r="E71" i="1"/>
  <c r="E70" i="1"/>
  <c r="E83" i="1" s="1"/>
  <c r="G35" i="1"/>
  <c r="E35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E76" i="1"/>
  <c r="F76" i="1"/>
  <c r="M71" i="1"/>
  <c r="M121" i="1"/>
  <c r="D82" i="1"/>
  <c r="D71" i="1"/>
  <c r="D76" i="1" s="1"/>
  <c r="D83" i="1"/>
  <c r="J76" i="1" l="1"/>
  <c r="H83" i="1"/>
  <c r="H76" i="1"/>
  <c r="K83" i="1"/>
  <c r="K76" i="1"/>
  <c r="M70" i="1"/>
  <c r="M83" i="1" s="1"/>
  <c r="L83" i="1"/>
  <c r="G76" i="1"/>
  <c r="I76" i="1"/>
  <c r="M76" i="1" l="1"/>
</calcChain>
</file>

<file path=xl/sharedStrings.xml><?xml version="1.0" encoding="utf-8"?>
<sst xmlns="http://schemas.openxmlformats.org/spreadsheetml/2006/main" count="360" uniqueCount="213">
  <si>
    <t>Гидротехнические сооружения</t>
  </si>
  <si>
    <t>Количество гидротехнических сооружений всех форм собственности</t>
  </si>
  <si>
    <t>количество гидротехнических сооружений муниципальной формы собственности</t>
  </si>
  <si>
    <t>количество гидротехнических сооружений бесхозяйных</t>
  </si>
  <si>
    <t>Гидротехнические сооружения по уровню технического состояния</t>
  </si>
  <si>
    <t>Количество гидротехнических сооружений, требующих реконструкции</t>
  </si>
  <si>
    <t>Количество гидротехнических сооружений, требующих капитального ремонта</t>
  </si>
  <si>
    <t>Количество гидротехнических сооружений, требующих текущего ремонта</t>
  </si>
  <si>
    <t>Количество гидротехнических сооружений, требующих оснащения спецоборудованием</t>
  </si>
  <si>
    <t xml:space="preserve">Численность жителей, проживающих на территории, подверженной негативному воздействию вод </t>
  </si>
  <si>
    <t>Численность жителей, проживающих на территории,  защищенной в результате проведения противопаводковых и берегозащитных мероприятий</t>
  </si>
  <si>
    <t>Общая протяженность освещенных частей улиц</t>
  </si>
  <si>
    <t>Общая протяженность улиц на конец периода</t>
  </si>
  <si>
    <t>среднесписочная численность работников организаций бюджетной сферы : здравоохранение и предоставление социальных услуг</t>
  </si>
  <si>
    <t>среднесписочная численность работников организаций бюджетной сферы : образование</t>
  </si>
  <si>
    <t xml:space="preserve"> доходы  бюджета, полученные в виде безвозмездных поступлений</t>
  </si>
  <si>
    <t>Доля налоговых и неналоговых доходов   бюджета</t>
  </si>
  <si>
    <t>Доля расходов бюджета, формируемых в рамках программ, в общем объеме расходов бюджета</t>
  </si>
  <si>
    <t>численность населения занимающегося физкультурой и спортом в учреждениях  образования детей на конец периода</t>
  </si>
  <si>
    <t>Территория</t>
  </si>
  <si>
    <t>Площадь земель</t>
  </si>
  <si>
    <t>га</t>
  </si>
  <si>
    <t>площадь земельных участков, являющаяся объектом налогообложения земельным налогом</t>
  </si>
  <si>
    <t>Доля площади земельных участков, являющихся объектами налогообложения земельным налогом, в общей площади территории</t>
  </si>
  <si>
    <t>%</t>
  </si>
  <si>
    <t>км</t>
  </si>
  <si>
    <t>Общее количество населенных пунктов</t>
  </si>
  <si>
    <t>ед.</t>
  </si>
  <si>
    <t>Органы местного самоуправления</t>
  </si>
  <si>
    <t>Численность работников, замещающих муниципальные должности на конец периода</t>
  </si>
  <si>
    <t>чел.</t>
  </si>
  <si>
    <t>Среднесписочная численность работников, замещающих муниципальные должности</t>
  </si>
  <si>
    <t>Начислено средств на оплату труда работником, замещающим муниципальные должности</t>
  </si>
  <si>
    <t>тыс.руб.</t>
  </si>
  <si>
    <t>Сумма выплат социального характера работником, замещающим муниципальные должности</t>
  </si>
  <si>
    <t>Общая численность депутатов представительного органа</t>
  </si>
  <si>
    <t>Численность депутатов представительного органа на постоянной основе</t>
  </si>
  <si>
    <t>Удовлетворенность населения деятельностью органов местного самоуправления</t>
  </si>
  <si>
    <t>% от числа опрошенных</t>
  </si>
  <si>
    <t>Количество муниципальных услуг, предоставляемых органами местного самоуправления</t>
  </si>
  <si>
    <t>Количество муниципальных услуг, оказываемых муниципальными учреждениями в рамках муниципального задания (заказа), финансируемого за счет средств местного бюджета</t>
  </si>
  <si>
    <t>Количество обращений за муниципальными услугами</t>
  </si>
  <si>
    <t>Количество утвержденных административных регламентов оказания муниципальной услуги</t>
  </si>
  <si>
    <t xml:space="preserve">количество утвержденных административных регламентов оказания муниципальной услуги, в которых отражена возможность предоставления муниципальной услуги с  использованием электронной карты </t>
  </si>
  <si>
    <t>Количество услуг, которые являются необходимыми и обязательными для предоставления муниципальных услуг</t>
  </si>
  <si>
    <t>Население</t>
  </si>
  <si>
    <t>Численность постоянного населения на начало периода</t>
  </si>
  <si>
    <t>численность постоянного сельского населения на начало периода</t>
  </si>
  <si>
    <t>численность постоянного населения в возрасте моложе трудоспособного на начало периода</t>
  </si>
  <si>
    <t>численность постоянного населения в трудоспособном возрасте на начало периода</t>
  </si>
  <si>
    <t>численность постоянного населения в возрасте старше трудоспособного на начало периода</t>
  </si>
  <si>
    <t>Численность родившихся за период</t>
  </si>
  <si>
    <t>Естественный прирост (+), убыль (-) населения</t>
  </si>
  <si>
    <t>Численность прибывшего населения за период</t>
  </si>
  <si>
    <t xml:space="preserve">Численность выбывшего населения за период </t>
  </si>
  <si>
    <t>Миграционный прирост (снижение) населения</t>
  </si>
  <si>
    <t>Средний размер частного домохозяйства</t>
  </si>
  <si>
    <t>II. ПРОИЗВОДСТВЕННАЯ ДЕЯТЕЛЬНОСТЬ И УСЛУГИ</t>
  </si>
  <si>
    <t>Рынок труда</t>
  </si>
  <si>
    <t>Количество юридических лиц, прошедших государственную регистрацию по состоянию на начало периода</t>
  </si>
  <si>
    <t>Количество организаций муниципальной формы собственности</t>
  </si>
  <si>
    <t>количество организаций муниципальной формы собственности - учреждений</t>
  </si>
  <si>
    <t>Численность трудовых ресурсов</t>
  </si>
  <si>
    <t>тыс.чел.</t>
  </si>
  <si>
    <t>численность занятых в организациях муниципальной формы собственности</t>
  </si>
  <si>
    <t>численность занятых на частных предприятиях</t>
  </si>
  <si>
    <t>численность индивидуальных предпринимателей, осуществляющих деятельность без образования юридического лица</t>
  </si>
  <si>
    <t>численность занятых в домашнем хозяйстве (включая личное подсобное хозяйство) производством товаров и услуг для реализации</t>
  </si>
  <si>
    <t>Численность лиц в трудоспособном возрасте, не занятых трудовой деятельностью и учебой</t>
  </si>
  <si>
    <t>Среднесписочная численность работников организаций</t>
  </si>
  <si>
    <t>Численность безработных граждан, зарегистрированных в государственном учреждении службы занятости населения</t>
  </si>
  <si>
    <t>Сельскохозяйственное производство</t>
  </si>
  <si>
    <t>Количество организаций, занятых производством сельскохозяйственной продукции, состоящих на самостоятельном балансе</t>
  </si>
  <si>
    <t>количество организаций, занятых производством сельскохозяйственной продукции, состоящих на самостоятельном балансе с организационной формой - крестьянские (фермерские) хозяйства</t>
  </si>
  <si>
    <t>Количество личных подсобных хозяйств</t>
  </si>
  <si>
    <t>Посевные площади сельскохозяйственных культур</t>
  </si>
  <si>
    <t>посевные площади зерновых культур</t>
  </si>
  <si>
    <t>посевные площади картофеля</t>
  </si>
  <si>
    <t>посевные площади овощей</t>
  </si>
  <si>
    <t>Урожайность с убранной площади сельскохозяйственных культур</t>
  </si>
  <si>
    <t>ц/га</t>
  </si>
  <si>
    <t>урожайность зерновых культур</t>
  </si>
  <si>
    <t>урожайность картофеля</t>
  </si>
  <si>
    <t>Деятельность субъектов малого и среднего предпринимательства</t>
  </si>
  <si>
    <t>Количество индивидуальных предпринимателей, прошедших государственную регистрацию по состоянию на начало периода</t>
  </si>
  <si>
    <t>Среднесписочная численность работников у индивидуальных предпринимателей</t>
  </si>
  <si>
    <t>Бюджет</t>
  </si>
  <si>
    <t>Доходы   бюджета</t>
  </si>
  <si>
    <t>собственные доходы   бюджета</t>
  </si>
  <si>
    <t>неналоговые доходы   бюджета</t>
  </si>
  <si>
    <t>доходы   бюджета от приносящей доход деятельности</t>
  </si>
  <si>
    <t>Расходы местного бюджета</t>
  </si>
  <si>
    <t>расходы   бюджета на жилищно-коммунальное хозяйство</t>
  </si>
  <si>
    <t>расходы   бюджета на культуру</t>
  </si>
  <si>
    <t>расходы   бюджета на содержание работников органов местного самоуправления</t>
  </si>
  <si>
    <t>расходы   бюджета на содержание работников органов местного самоуправления в расчете на 1 человека населения</t>
  </si>
  <si>
    <t>Дефицит (-), профицит (+)  бюджета</t>
  </si>
  <si>
    <t xml:space="preserve">Источники внутреннего финансирования дефицита бюджета </t>
  </si>
  <si>
    <t>Жилищный фонд, жилищные условия населения, реформа в жилищно-коммунальном хозяйстве</t>
  </si>
  <si>
    <t>Жилищный фонд по формам собственности на конец периода</t>
  </si>
  <si>
    <t>Общая площадь жилищного фонда всех форм собственности</t>
  </si>
  <si>
    <t>тыс.кв.м.</t>
  </si>
  <si>
    <t>общая площадь жилищного фонда частной формы собственности</t>
  </si>
  <si>
    <t>Общая площадь жилищного фонда всех форм собственности, приходящаяся на 1 человека населения</t>
  </si>
  <si>
    <t>кв.м./чел</t>
  </si>
  <si>
    <t>Жилищный фонд по аварийности и ветхости на конец периода</t>
  </si>
  <si>
    <t>Общая площадь ветхого жилищного фонда всех форм собственности</t>
  </si>
  <si>
    <t>Общая площадь аварийного жилищного фонда всех форм собственности</t>
  </si>
  <si>
    <t>Количество ветхих домов</t>
  </si>
  <si>
    <t>Количество аварийных домов</t>
  </si>
  <si>
    <t>Численность проживающих в ветхом жилищном фонде</t>
  </si>
  <si>
    <t>Численность проживающих в аварийном жилищном фонде</t>
  </si>
  <si>
    <t xml:space="preserve">Площадь сносимого ветхого жилья </t>
  </si>
  <si>
    <t>Удельный вес общей площади жилищного фонда, оборудованной централизованным водопроводом, на конец периода</t>
  </si>
  <si>
    <t>Удельный вес общей площади жилищного фонда, оборудованной канализацией, на конец периода</t>
  </si>
  <si>
    <t>Удельный вес общей площади жилищного фонда, оборудованной централизованным отоплением, на конец периода</t>
  </si>
  <si>
    <t>Удельный вес общей площади жилищного фонда, оборудованной горячим водоснабжением, на конец периода, на конец периода</t>
  </si>
  <si>
    <t>Количество квартир, оборудованных электроплитами, на конец периода</t>
  </si>
  <si>
    <t>Улучшение жилищных условий населения на конец периода</t>
  </si>
  <si>
    <t>Численность переселенных из ветхих  и аварийных жилых домов на конец периода</t>
  </si>
  <si>
    <t xml:space="preserve">Количество семей, получивших жилые помещения и улучшивших жилищные условия </t>
  </si>
  <si>
    <t>Количество семей, состоящих на учете в качестве нуждающихся в жилых помещениях на начало периода</t>
  </si>
  <si>
    <t>Доля населения, получившего жилые помещения и улучшившего жилищные условия , в общей численности населения, состоящего на учете в качестве нуждающегося в жилых помещениях</t>
  </si>
  <si>
    <t>кв.м.</t>
  </si>
  <si>
    <t xml:space="preserve">Транспорт </t>
  </si>
  <si>
    <t>Дороги</t>
  </si>
  <si>
    <t>Протяженность автомобильных дорог</t>
  </si>
  <si>
    <t>протяженность автомобильных дорог общего пользования местного значения</t>
  </si>
  <si>
    <t>протяженность автомобильных дорог общего пользования местного значения, не отвечающих нормативным требованиям</t>
  </si>
  <si>
    <t>протяженность отремонтированных автомобильных дорог общего пользования местного значения с твердым покрытием</t>
  </si>
  <si>
    <t>протяженность участков автомобильных дорог местного значения, требующих ремонта</t>
  </si>
  <si>
    <t>протяженность улично-дорожной сети поселений</t>
  </si>
  <si>
    <t>Связь</t>
  </si>
  <si>
    <t>Количество стационарных отделений почтовой связи (включая кустовые, укрупненные, сезонные)</t>
  </si>
  <si>
    <t>Количество населенных пунктов, на территории которых не расположены учреждения почтовой связи</t>
  </si>
  <si>
    <t>Количество телефонизированных сельских населенных пунктов</t>
  </si>
  <si>
    <t>Количество квартирных телефонных аппаратов телефонной сети общего пользования на конец периода</t>
  </si>
  <si>
    <t>Количество телефонных аппаратов телефонной сети общего пользования или имеющих на нее выход на конец периода</t>
  </si>
  <si>
    <t>тыс.штук</t>
  </si>
  <si>
    <t>Торговля, общественное питание</t>
  </si>
  <si>
    <t>Количество объектов потребительского рынка, осуществляющих деятельность на территории</t>
  </si>
  <si>
    <t>количество магазинов</t>
  </si>
  <si>
    <t>площадь торгового зала магазинов</t>
  </si>
  <si>
    <t>количество павильонов</t>
  </si>
  <si>
    <t>площадь торгового зала павильонов</t>
  </si>
  <si>
    <t>мест</t>
  </si>
  <si>
    <t>количество автозаправочных станций</t>
  </si>
  <si>
    <t>количество розничных рынков</t>
  </si>
  <si>
    <t>количество торговых мест на розничных рынках</t>
  </si>
  <si>
    <t>Образование</t>
  </si>
  <si>
    <t>Дошкольное образование</t>
  </si>
  <si>
    <t>Количество дошкольных образовательных учреждений всех форм собственности</t>
  </si>
  <si>
    <t>Количество мест в дошкольных образовательных учреждениях всех форм собственности, включая количество дошкольных мест в начальных школах-детских садах, филиалах дошкольных и общеобразовательных учреждений, в группах дошкольного образования при школах и т.д.</t>
  </si>
  <si>
    <t>Численность детей, посещающих дошкольные образовательные учреждения, включая посещающих начальные школы-детские сады, филиалы дошкольных и общеобразовательных учреждений, группы дошкольного образования при школах и т.д.</t>
  </si>
  <si>
    <t>Дневное общее образование</t>
  </si>
  <si>
    <t>Количество дневных общеобразовательных учреждений всех форм собственности</t>
  </si>
  <si>
    <t>Количество мест в общеобразовательных учреждениях муниципальной формы собственности</t>
  </si>
  <si>
    <t>Здравоохранение</t>
  </si>
  <si>
    <t>Количество фельдшерско-акушерских пунктов в составе медицинских организаций муниципальной формы собственности</t>
  </si>
  <si>
    <t>Численность работающих в медицинских организациях на конец периода - штатные должности</t>
  </si>
  <si>
    <t>Численность работающих в медицинских организациях на конец периода - занятые должности</t>
  </si>
  <si>
    <t>Физическая культура и спорт</t>
  </si>
  <si>
    <t>Количество спортивных сооружений всех форм собственности</t>
  </si>
  <si>
    <t>количество спортивных залов всех форм собственности</t>
  </si>
  <si>
    <t>количество плоскостных спортивных сооружений всех форм собственности</t>
  </si>
  <si>
    <t>Численность населения занимающегося физкультурой и спортом на конец периода</t>
  </si>
  <si>
    <t>численность населения трудоспособного возраста занимающегося физической культурой и спортом на конец периода</t>
  </si>
  <si>
    <t xml:space="preserve">Доля населения, систематически занимающегося физической культурой и спортом </t>
  </si>
  <si>
    <t>Численность детей в возрасте до 18 лет, систематически занимающихся физической культурой и спортом</t>
  </si>
  <si>
    <t>Культура и искусство</t>
  </si>
  <si>
    <t>Количество общедоступных библиотек всех форм собственности</t>
  </si>
  <si>
    <t>количество общедоступных библиотек муниципальной формы собственности</t>
  </si>
  <si>
    <t>количество общедоступных библиотек муниципальной формы собственности, имеющих доступ к Интернет</t>
  </si>
  <si>
    <t>Численность работников общедоступных библиотек всех форм собственности</t>
  </si>
  <si>
    <t>численность работников общедоступных библиотек муниципальной формы собственности - библиотечных работников</t>
  </si>
  <si>
    <t>численность работников общедоступных библиотек муниципальной формы собственности - библиотечных работников, имеющих подготовку по использованию информационно-телекоммуникационных технологий</t>
  </si>
  <si>
    <t>Численность пользователей общедоступных библиотек всех форм собственности</t>
  </si>
  <si>
    <t>Число посещений общедоступных библиотек всех форм собственности</t>
  </si>
  <si>
    <t>Книговыдача в общедоступных библиотеках всех форм собственности</t>
  </si>
  <si>
    <t>тыс.экз.</t>
  </si>
  <si>
    <t>Количество учреждений культурно-досугового типа всех форм собственности</t>
  </si>
  <si>
    <t>Численность работников учреждений культурно-досугового типа всех форм собственности</t>
  </si>
  <si>
    <t>численность работников учреждений культурно-досугового типа муниципальной формы собственности - специалистов культурно-досуговой деятельности</t>
  </si>
  <si>
    <t>Количество мест в зрительных залах учреждений культурно-досугового типа всех форм собственности</t>
  </si>
  <si>
    <t>Численность посетителей на платных мероприятиях учреждений культурно-досугового типа всех форм собственности</t>
  </si>
  <si>
    <t>Количество клубных формирований при учреждениях культурно-досугового типа всех форм собственности</t>
  </si>
  <si>
    <t>численность участников в клубных формированиях муниципальной формы собственности</t>
  </si>
  <si>
    <t>Количество киноустановок всех форм собственности</t>
  </si>
  <si>
    <t>Количество мест в зрительных залах киноустановок всех форм собственности</t>
  </si>
  <si>
    <t>Количество посещений киноустановок всех форм собственности</t>
  </si>
  <si>
    <t>Количество учреждений культуры и искусства всех форм собственности, здания которых требуют капитального ремонта</t>
  </si>
  <si>
    <t>1-МО</t>
  </si>
  <si>
    <t xml:space="preserve"> </t>
  </si>
  <si>
    <t>Численность умерших за период</t>
  </si>
  <si>
    <t>в т.ч.: налоговые доходы  бюджета</t>
  </si>
  <si>
    <t xml:space="preserve">площадь торгового зала </t>
  </si>
  <si>
    <t>количество кафе, столовых, закусочных</t>
  </si>
  <si>
    <t>I. ОБЩАЯ ХАРАКТЕРИСТИКА МУНИЦИПАЛЬНОГО ОБРАЗОВАНИЯ ТАНЗЫБЕЙСКИЙ СЕЛЬСОВЕТ</t>
  </si>
  <si>
    <t>Параметры прогноза социально-экономического развития МО Танзыбейского сельсовета Ермаковского района Красноярского края                                                                                                                                                                                                              на 2024 год и плановый период 2025-2026 годов</t>
  </si>
  <si>
    <t>№ п/п</t>
  </si>
  <si>
    <t>Наименование показателей</t>
  </si>
  <si>
    <t>Ед. изм.</t>
  </si>
  <si>
    <t>Отчет</t>
  </si>
  <si>
    <t>Оценка</t>
  </si>
  <si>
    <t>прогноз</t>
  </si>
  <si>
    <t>консерватив-ный</t>
  </si>
  <si>
    <t>базовый</t>
  </si>
  <si>
    <t>2021 год</t>
  </si>
  <si>
    <t>2022 год</t>
  </si>
  <si>
    <t>2023 год</t>
  </si>
  <si>
    <t>2024 год</t>
  </si>
  <si>
    <t>2025 год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</si>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</sst>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"/>
  </numFmts>
  <fonts count="9" x14ac:knownFonts="1">
    <font>
      <sz val="10"/>
      <name val="Arial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8"/>
      <name val="Arial"/>
      <family val="2"/>
      <charset val="204"/>
    </font>
    <font>
      <sz val="8"/>
      <color indexed="9"/>
      <name val="Times New Roman"/>
      <family val="1"/>
      <charset val="204"/>
    </font>
    <font>
      <sz val="10"/>
      <color indexed="9"/>
      <name val="Arial"/>
      <family val="2"/>
      <charset val="204"/>
    </font>
    <font>
      <sz val="8"/>
      <name val="Times New Roman"/>
      <family val="1"/>
      <charset val="204"/>
    </font>
    <font>
      <sz val="9.75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" fontId="2" fillId="2" borderId="2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2" borderId="0" xfId="0" applyFill="1"/>
    <xf numFmtId="4" fontId="0" fillId="2" borderId="2" xfId="0" applyNumberForma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center" vertical="center" wrapText="1"/>
    </xf>
    <xf numFmtId="4" fontId="0" fillId="2" borderId="0" xfId="0" applyNumberFormat="1" applyFill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right" vertical="center" wrapText="1"/>
    </xf>
    <xf numFmtId="3" fontId="7" fillId="2" borderId="2" xfId="0" applyNumberFormat="1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right" vertical="center" wrapText="1"/>
    </xf>
    <xf numFmtId="0" fontId="6" fillId="2" borderId="0" xfId="0" applyFont="1" applyFill="1"/>
    <xf numFmtId="164" fontId="2" fillId="2" borderId="2" xfId="0" applyNumberFormat="1" applyFont="1" applyFill="1" applyBorder="1" applyAlignment="1">
      <alignment horizontal="right" vertical="center" wrapText="1"/>
    </xf>
    <xf numFmtId="4" fontId="7" fillId="2" borderId="2" xfId="0" applyNumberFormat="1" applyFont="1" applyFill="1" applyBorder="1" applyAlignment="1">
      <alignment horizontal="right" vertical="center" wrapText="1"/>
    </xf>
    <xf numFmtId="4" fontId="0" fillId="3" borderId="0" xfId="0" applyNumberFormat="1" applyFill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4" fontId="8" fillId="0" borderId="1" xfId="0" applyNumberFormat="1" applyFont="1" applyFill="1" applyBorder="1" applyAlignment="1" applyProtection="1">
      <alignment horizontal="center" vertical="top" wrapText="1"/>
    </xf>
    <xf numFmtId="49" fontId="8" fillId="0" borderId="1" xfId="0" applyNumberFormat="1" applyFont="1" applyFill="1" applyBorder="1" applyAlignment="1" applyProtection="1">
      <alignment horizontal="center" vertical="top" wrapText="1"/>
    </xf>
    <xf numFmtId="0" fontId="2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 indent="1"/>
    </xf>
    <xf numFmtId="0" fontId="2" fillId="2" borderId="3" xfId="0" applyFont="1" applyFill="1" applyBorder="1" applyAlignment="1">
      <alignment horizontal="left" vertical="center" wrapText="1" indent="2"/>
    </xf>
    <xf numFmtId="0" fontId="5" fillId="2" borderId="3" xfId="0" applyFont="1" applyFill="1" applyBorder="1" applyAlignment="1">
      <alignment horizontal="left" vertical="center" wrapText="1" indent="2"/>
    </xf>
    <xf numFmtId="0" fontId="2" fillId="2" borderId="3" xfId="0" applyFont="1" applyFill="1" applyBorder="1" applyAlignment="1">
      <alignment horizontal="left" vertical="center" wrapText="1" indent="3"/>
    </xf>
    <xf numFmtId="0" fontId="2" fillId="2" borderId="3" xfId="0" applyFont="1" applyFill="1" applyBorder="1" applyAlignment="1">
      <alignment horizontal="left" vertical="center" wrapText="1" indent="4"/>
    </xf>
    <xf numFmtId="0" fontId="3" fillId="2" borderId="3" xfId="0" applyFont="1" applyFill="1" applyBorder="1" applyAlignment="1">
      <alignment horizontal="left" vertical="center" wrapText="1" indent="1"/>
    </xf>
    <xf numFmtId="0" fontId="7" fillId="2" borderId="3" xfId="0" applyFont="1" applyFill="1" applyBorder="1" applyAlignment="1">
      <alignment horizontal="left" vertical="center" wrapText="1" indent="1"/>
    </xf>
    <xf numFmtId="0" fontId="7" fillId="2" borderId="3" xfId="0" applyFont="1" applyFill="1" applyBorder="1" applyAlignment="1">
      <alignment horizontal="left" vertical="center" wrapText="1" indent="2"/>
    </xf>
    <xf numFmtId="165" fontId="2" fillId="2" borderId="2" xfId="0" applyNumberFormat="1" applyFont="1" applyFill="1" applyBorder="1" applyAlignment="1">
      <alignment horizontal="right" vertical="center" wrapText="1"/>
    </xf>
    <xf numFmtId="49" fontId="8" fillId="4" borderId="1" xfId="0" applyNumberFormat="1" applyFont="1" applyFill="1" applyBorder="1" applyAlignment="1" applyProtection="1">
      <alignment horizontal="center" vertical="top" wrapText="1"/>
    </xf>
    <xf numFmtId="4" fontId="2" fillId="5" borderId="2" xfId="0" applyNumberFormat="1" applyFont="1" applyFill="1" applyBorder="1" applyAlignment="1">
      <alignment horizontal="right" vertical="center" wrapText="1"/>
    </xf>
    <xf numFmtId="3" fontId="2" fillId="4" borderId="2" xfId="0" applyNumberFormat="1" applyFont="1" applyFill="1" applyBorder="1" applyAlignment="1">
      <alignment horizontal="right" vertical="center" wrapText="1"/>
    </xf>
    <xf numFmtId="3" fontId="5" fillId="4" borderId="2" xfId="0" applyNumberFormat="1" applyFont="1" applyFill="1" applyBorder="1" applyAlignment="1">
      <alignment horizontal="right" vertical="center" wrapText="1"/>
    </xf>
    <xf numFmtId="4" fontId="2" fillId="4" borderId="2" xfId="0" applyNumberFormat="1" applyFont="1" applyFill="1" applyBorder="1" applyAlignment="1">
      <alignment horizontal="right" vertical="center" wrapText="1"/>
    </xf>
    <xf numFmtId="165" fontId="7" fillId="4" borderId="2" xfId="0" applyNumberFormat="1" applyFont="1" applyFill="1" applyBorder="1" applyAlignment="1">
      <alignment horizontal="right" vertical="center" wrapText="1"/>
    </xf>
    <xf numFmtId="165" fontId="2" fillId="4" borderId="2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4" fillId="0" borderId="2" xfId="0" applyFont="1" applyBorder="1"/>
    <xf numFmtId="49" fontId="8" fillId="0" borderId="1" xfId="0" applyNumberFormat="1" applyFont="1" applyFill="1" applyBorder="1" applyAlignment="1" applyProtection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top" wrapText="1"/>
    </xf>
    <xf numFmtId="4" fontId="8" fillId="0" borderId="1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5"/>
  <sheetViews>
    <sheetView tabSelected="1" view="pageBreakPreview" zoomScale="99" zoomScaleSheetLayoutView="99" workbookViewId="0">
      <pane ySplit="2100" topLeftCell="A72" activePane="bottomLeft"/>
      <selection sqref="A1:A1048576"/>
      <selection pane="bottomLeft" activeCell="H80" sqref="H80"/>
    </sheetView>
  </sheetViews>
  <sheetFormatPr defaultRowHeight="12.75" x14ac:dyDescent="0.2"/>
  <cols>
    <col min="1" max="1" width="4" style="39" customWidth="1"/>
    <col min="2" max="2" width="32.28515625" style="6" customWidth="1"/>
    <col min="3" max="3" width="9" style="7" customWidth="1"/>
    <col min="4" max="4" width="10.28515625" style="8" hidden="1" customWidth="1"/>
    <col min="5" max="5" width="8.5703125" style="8" customWidth="1"/>
    <col min="6" max="7" width="9.140625" style="16"/>
    <col min="8" max="8" width="9.140625" style="8"/>
    <col min="9" max="9" width="10" style="8" customWidth="1"/>
    <col min="10" max="10" width="9.140625" style="8"/>
    <col min="11" max="11" width="9.28515625" style="8" customWidth="1"/>
    <col min="12" max="12" width="9.140625" style="8"/>
    <col min="13" max="13" width="9.28515625" style="8" customWidth="1"/>
    <col min="14" max="14" width="10.28515625" style="3" customWidth="1"/>
    <col min="15" max="30" width="10.28515625" customWidth="1"/>
  </cols>
  <sheetData>
    <row r="1" spans="1:16" ht="31.5" customHeight="1" x14ac:dyDescent="0.2">
      <c r="B1" s="42" t="s">
        <v>198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18"/>
      <c r="O1" s="18"/>
      <c r="P1" s="18"/>
    </row>
    <row r="2" spans="1:16" ht="22.5" customHeight="1" x14ac:dyDescent="0.2">
      <c r="A2" s="43" t="s">
        <v>199</v>
      </c>
      <c r="B2" s="44" t="s">
        <v>200</v>
      </c>
      <c r="C2" s="44" t="s">
        <v>201</v>
      </c>
      <c r="D2" s="19" t="s">
        <v>201</v>
      </c>
      <c r="E2" s="41" t="s">
        <v>202</v>
      </c>
      <c r="F2" s="41" t="s">
        <v>202</v>
      </c>
      <c r="G2" s="41" t="s">
        <v>203</v>
      </c>
      <c r="H2" s="41" t="s">
        <v>204</v>
      </c>
      <c r="I2" s="41"/>
      <c r="J2" s="41"/>
      <c r="K2" s="41"/>
      <c r="L2" s="41"/>
      <c r="M2" s="41"/>
    </row>
    <row r="3" spans="1:16" ht="25.5" x14ac:dyDescent="0.2">
      <c r="A3" s="43"/>
      <c r="B3" s="44"/>
      <c r="C3" s="44"/>
      <c r="D3" s="19"/>
      <c r="E3" s="41"/>
      <c r="F3" s="41"/>
      <c r="G3" s="41"/>
      <c r="H3" s="19" t="s">
        <v>205</v>
      </c>
      <c r="I3" s="19" t="s">
        <v>206</v>
      </c>
      <c r="J3" s="19" t="s">
        <v>205</v>
      </c>
      <c r="K3" s="19" t="s">
        <v>206</v>
      </c>
      <c r="L3" s="19" t="s">
        <v>205</v>
      </c>
      <c r="M3" s="19" t="s">
        <v>206</v>
      </c>
    </row>
    <row r="4" spans="1:16" x14ac:dyDescent="0.2">
      <c r="A4" s="43"/>
      <c r="B4" s="44"/>
      <c r="C4" s="44"/>
      <c r="D4" s="19"/>
      <c r="E4" s="20" t="s">
        <v>207</v>
      </c>
      <c r="F4" s="20" t="s">
        <v>208</v>
      </c>
      <c r="G4" s="32" t="s">
        <v>209</v>
      </c>
      <c r="H4" s="41" t="s">
        <v>210</v>
      </c>
      <c r="I4" s="41"/>
      <c r="J4" s="41" t="s">
        <v>211</v>
      </c>
      <c r="K4" s="41"/>
      <c r="L4" s="41" t="s">
        <v>212</v>
      </c>
      <c r="M4" s="41"/>
    </row>
    <row r="5" spans="1:16" ht="33.75" x14ac:dyDescent="0.2">
      <c r="A5" s="40">
        <v>1</v>
      </c>
      <c r="B5" s="21" t="s">
        <v>197</v>
      </c>
      <c r="C5" s="2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6" x14ac:dyDescent="0.2">
      <c r="A6" s="40">
        <f>A5+1</f>
        <v>2</v>
      </c>
      <c r="B6" s="22" t="s">
        <v>19</v>
      </c>
      <c r="C6" s="2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6" s="3" customFormat="1" x14ac:dyDescent="0.2">
      <c r="A7" s="40">
        <f t="shared" ref="A7:A70" si="0">A6+1</f>
        <v>3</v>
      </c>
      <c r="B7" s="23" t="s">
        <v>20</v>
      </c>
      <c r="C7" s="2" t="s">
        <v>21</v>
      </c>
      <c r="D7" s="1">
        <v>10290.200000000001</v>
      </c>
      <c r="E7" s="1">
        <v>168084</v>
      </c>
      <c r="F7" s="1">
        <v>168084</v>
      </c>
      <c r="G7" s="1">
        <v>168084</v>
      </c>
      <c r="H7" s="1">
        <v>168084</v>
      </c>
      <c r="I7" s="1">
        <v>168084</v>
      </c>
      <c r="J7" s="1">
        <v>168084</v>
      </c>
      <c r="K7" s="1">
        <v>168084</v>
      </c>
      <c r="L7" s="1">
        <v>168084</v>
      </c>
      <c r="M7" s="1">
        <v>168084</v>
      </c>
    </row>
    <row r="8" spans="1:16" s="3" customFormat="1" ht="33.75" x14ac:dyDescent="0.2">
      <c r="A8" s="40">
        <f t="shared" si="0"/>
        <v>4</v>
      </c>
      <c r="B8" s="24" t="s">
        <v>22</v>
      </c>
      <c r="C8" s="2" t="s">
        <v>21</v>
      </c>
      <c r="D8" s="1">
        <v>7894</v>
      </c>
      <c r="E8" s="1">
        <v>1830</v>
      </c>
      <c r="F8" s="1">
        <v>1830</v>
      </c>
      <c r="G8" s="1">
        <v>1830</v>
      </c>
      <c r="H8" s="1">
        <v>1830</v>
      </c>
      <c r="I8" s="1">
        <v>1830</v>
      </c>
      <c r="J8" s="1">
        <v>1830</v>
      </c>
      <c r="K8" s="1">
        <v>1830</v>
      </c>
      <c r="L8" s="1">
        <v>1830</v>
      </c>
      <c r="M8" s="1">
        <v>1830</v>
      </c>
    </row>
    <row r="9" spans="1:16" s="3" customFormat="1" ht="45" x14ac:dyDescent="0.2">
      <c r="A9" s="40">
        <f t="shared" si="0"/>
        <v>5</v>
      </c>
      <c r="B9" s="23" t="s">
        <v>23</v>
      </c>
      <c r="C9" s="2" t="s">
        <v>24</v>
      </c>
      <c r="D9" s="1">
        <v>76.709999999999994</v>
      </c>
      <c r="E9" s="1">
        <v>1.0900000000000001</v>
      </c>
      <c r="F9" s="1">
        <v>1.0900000000000001</v>
      </c>
      <c r="G9" s="1">
        <v>1.0900000000000001</v>
      </c>
      <c r="H9" s="1">
        <v>1.0900000000000001</v>
      </c>
      <c r="I9" s="1">
        <v>1.0900000000000001</v>
      </c>
      <c r="J9" s="1">
        <v>1.0900000000000001</v>
      </c>
      <c r="K9" s="1">
        <v>1.0900000000000001</v>
      </c>
      <c r="L9" s="1">
        <v>1.0900000000000001</v>
      </c>
      <c r="M9" s="1">
        <v>1.0900000000000001</v>
      </c>
    </row>
    <row r="10" spans="1:16" s="3" customFormat="1" ht="22.5" x14ac:dyDescent="0.2">
      <c r="A10" s="40">
        <f t="shared" si="0"/>
        <v>6</v>
      </c>
      <c r="B10" s="23" t="s">
        <v>11</v>
      </c>
      <c r="C10" s="2" t="s">
        <v>25</v>
      </c>
      <c r="D10" s="1">
        <v>10.3</v>
      </c>
      <c r="E10" s="1">
        <v>7.05</v>
      </c>
      <c r="F10" s="1">
        <v>12.05</v>
      </c>
      <c r="G10" s="1">
        <v>12.05</v>
      </c>
      <c r="H10" s="1">
        <v>12.05</v>
      </c>
      <c r="I10" s="1">
        <v>12.05</v>
      </c>
      <c r="J10" s="1">
        <v>12.05</v>
      </c>
      <c r="K10" s="1">
        <v>12.05</v>
      </c>
      <c r="L10" s="1">
        <v>12.05</v>
      </c>
      <c r="M10" s="1">
        <v>12.05</v>
      </c>
    </row>
    <row r="11" spans="1:16" s="3" customFormat="1" ht="22.5" x14ac:dyDescent="0.2">
      <c r="A11" s="40">
        <f t="shared" si="0"/>
        <v>7</v>
      </c>
      <c r="B11" s="23" t="s">
        <v>12</v>
      </c>
      <c r="C11" s="2" t="s">
        <v>25</v>
      </c>
      <c r="D11" s="1">
        <v>10.3</v>
      </c>
      <c r="E11" s="15">
        <v>21.7</v>
      </c>
      <c r="F11" s="15">
        <v>21.7</v>
      </c>
      <c r="G11" s="15">
        <v>21.7</v>
      </c>
      <c r="H11" s="15">
        <v>21.7</v>
      </c>
      <c r="I11" s="15">
        <v>21.7</v>
      </c>
      <c r="J11" s="15">
        <v>21.7</v>
      </c>
      <c r="K11" s="15">
        <v>21.7</v>
      </c>
      <c r="L11" s="15">
        <v>21.7</v>
      </c>
      <c r="M11" s="15">
        <v>21.7</v>
      </c>
    </row>
    <row r="12" spans="1:16" s="3" customFormat="1" x14ac:dyDescent="0.2">
      <c r="A12" s="40">
        <f t="shared" si="0"/>
        <v>8</v>
      </c>
      <c r="B12" s="23" t="s">
        <v>26</v>
      </c>
      <c r="C12" s="2" t="s">
        <v>27</v>
      </c>
      <c r="D12" s="9">
        <v>2</v>
      </c>
      <c r="E12" s="9">
        <v>4</v>
      </c>
      <c r="F12" s="9">
        <v>4</v>
      </c>
      <c r="G12" s="9">
        <v>4</v>
      </c>
      <c r="H12" s="9">
        <v>4</v>
      </c>
      <c r="I12" s="9">
        <v>4</v>
      </c>
      <c r="J12" s="9">
        <v>4</v>
      </c>
      <c r="K12" s="9">
        <v>4</v>
      </c>
      <c r="L12" s="9">
        <v>4</v>
      </c>
      <c r="M12" s="9">
        <v>4</v>
      </c>
    </row>
    <row r="13" spans="1:16" s="3" customFormat="1" x14ac:dyDescent="0.2">
      <c r="A13" s="40">
        <f t="shared" si="0"/>
        <v>9</v>
      </c>
      <c r="B13" s="22" t="s">
        <v>28</v>
      </c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6" s="3" customFormat="1" ht="33.75" x14ac:dyDescent="0.2">
      <c r="A14" s="40">
        <f t="shared" si="0"/>
        <v>10</v>
      </c>
      <c r="B14" s="23" t="s">
        <v>29</v>
      </c>
      <c r="C14" s="2" t="s">
        <v>30</v>
      </c>
      <c r="D14" s="9">
        <v>5</v>
      </c>
      <c r="E14" s="9">
        <v>5</v>
      </c>
      <c r="F14" s="9">
        <v>5</v>
      </c>
      <c r="G14" s="9">
        <v>5</v>
      </c>
      <c r="H14" s="9">
        <v>5</v>
      </c>
      <c r="I14" s="9">
        <v>5</v>
      </c>
      <c r="J14" s="9">
        <v>5</v>
      </c>
      <c r="K14" s="9">
        <v>5</v>
      </c>
      <c r="L14" s="9">
        <v>5</v>
      </c>
      <c r="M14" s="9">
        <v>5</v>
      </c>
    </row>
    <row r="15" spans="1:16" s="3" customFormat="1" ht="33.75" x14ac:dyDescent="0.2">
      <c r="A15" s="40">
        <f t="shared" si="0"/>
        <v>11</v>
      </c>
      <c r="B15" s="23" t="s">
        <v>31</v>
      </c>
      <c r="C15" s="2" t="s">
        <v>30</v>
      </c>
      <c r="D15" s="9">
        <v>5</v>
      </c>
      <c r="E15" s="9">
        <v>5</v>
      </c>
      <c r="F15" s="9">
        <v>5</v>
      </c>
      <c r="G15" s="9">
        <v>5</v>
      </c>
      <c r="H15" s="9">
        <v>5</v>
      </c>
      <c r="I15" s="9">
        <v>5</v>
      </c>
      <c r="J15" s="9">
        <v>5</v>
      </c>
      <c r="K15" s="9">
        <v>5</v>
      </c>
      <c r="L15" s="9">
        <v>5</v>
      </c>
      <c r="M15" s="9">
        <v>5</v>
      </c>
    </row>
    <row r="16" spans="1:16" s="3" customFormat="1" ht="33.75" x14ac:dyDescent="0.2">
      <c r="A16" s="40">
        <f t="shared" si="0"/>
        <v>12</v>
      </c>
      <c r="B16" s="23" t="s">
        <v>32</v>
      </c>
      <c r="C16" s="2" t="s">
        <v>33</v>
      </c>
      <c r="D16" s="1">
        <v>1498.58</v>
      </c>
      <c r="E16" s="1">
        <v>421.7</v>
      </c>
      <c r="F16" s="1">
        <v>484.6</v>
      </c>
      <c r="G16" s="1">
        <v>519.70000000000005</v>
      </c>
      <c r="H16" s="33">
        <v>605</v>
      </c>
      <c r="I16" s="33">
        <v>550</v>
      </c>
      <c r="J16" s="33">
        <v>550</v>
      </c>
      <c r="K16" s="33">
        <v>538.5</v>
      </c>
      <c r="L16" s="33">
        <v>538.5</v>
      </c>
      <c r="M16" s="33">
        <v>538.5</v>
      </c>
    </row>
    <row r="17" spans="1:13" ht="33.75" x14ac:dyDescent="0.2">
      <c r="A17" s="40">
        <f t="shared" si="0"/>
        <v>13</v>
      </c>
      <c r="B17" s="23" t="s">
        <v>34</v>
      </c>
      <c r="C17" s="2" t="s">
        <v>33</v>
      </c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13" ht="22.5" x14ac:dyDescent="0.2">
      <c r="A18" s="40">
        <f t="shared" si="0"/>
        <v>14</v>
      </c>
      <c r="B18" s="23" t="s">
        <v>35</v>
      </c>
      <c r="C18" s="2" t="s">
        <v>30</v>
      </c>
      <c r="D18" s="9">
        <v>7</v>
      </c>
      <c r="E18" s="9">
        <v>10</v>
      </c>
      <c r="F18" s="9">
        <v>10</v>
      </c>
      <c r="G18" s="9">
        <v>10</v>
      </c>
      <c r="H18" s="9">
        <v>10</v>
      </c>
      <c r="I18" s="9">
        <v>10</v>
      </c>
      <c r="J18" s="9">
        <v>10</v>
      </c>
      <c r="K18" s="9">
        <v>10</v>
      </c>
      <c r="L18" s="9">
        <v>10</v>
      </c>
      <c r="M18" s="9">
        <v>10</v>
      </c>
    </row>
    <row r="19" spans="1:13" ht="21.75" customHeight="1" x14ac:dyDescent="0.2">
      <c r="A19" s="40">
        <f t="shared" si="0"/>
        <v>15</v>
      </c>
      <c r="B19" s="23" t="s">
        <v>36</v>
      </c>
      <c r="C19" s="2" t="s">
        <v>30</v>
      </c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13" ht="33.75" x14ac:dyDescent="0.2">
      <c r="A20" s="40">
        <f t="shared" si="0"/>
        <v>16</v>
      </c>
      <c r="B20" s="23" t="s">
        <v>37</v>
      </c>
      <c r="C20" s="2" t="s">
        <v>38</v>
      </c>
      <c r="D20" s="1">
        <v>70</v>
      </c>
      <c r="E20" s="1">
        <v>95</v>
      </c>
      <c r="F20" s="1">
        <v>96</v>
      </c>
      <c r="G20" s="1">
        <v>95</v>
      </c>
      <c r="H20" s="1">
        <v>95</v>
      </c>
      <c r="I20" s="1">
        <v>95</v>
      </c>
      <c r="J20" s="1">
        <v>95</v>
      </c>
      <c r="K20" s="1">
        <v>95</v>
      </c>
      <c r="L20" s="1">
        <v>95</v>
      </c>
      <c r="M20" s="1">
        <v>95</v>
      </c>
    </row>
    <row r="21" spans="1:13" ht="33.75" x14ac:dyDescent="0.2">
      <c r="A21" s="40">
        <f t="shared" si="0"/>
        <v>17</v>
      </c>
      <c r="B21" s="23" t="s">
        <v>39</v>
      </c>
      <c r="C21" s="2" t="s">
        <v>27</v>
      </c>
      <c r="D21" s="9">
        <v>4</v>
      </c>
      <c r="E21" s="9">
        <v>6</v>
      </c>
      <c r="F21" s="9">
        <v>6</v>
      </c>
      <c r="G21" s="9">
        <v>6</v>
      </c>
      <c r="H21" s="9">
        <v>6</v>
      </c>
      <c r="I21" s="9">
        <v>6</v>
      </c>
      <c r="J21" s="9">
        <v>6</v>
      </c>
      <c r="K21" s="9">
        <v>6</v>
      </c>
      <c r="L21" s="9">
        <v>6</v>
      </c>
      <c r="M21" s="9">
        <v>6</v>
      </c>
    </row>
    <row r="22" spans="1:13" ht="56.25" x14ac:dyDescent="0.2">
      <c r="A22" s="40">
        <f t="shared" si="0"/>
        <v>18</v>
      </c>
      <c r="B22" s="23" t="s">
        <v>40</v>
      </c>
      <c r="C22" s="2" t="s">
        <v>27</v>
      </c>
      <c r="D22" s="9">
        <v>4</v>
      </c>
      <c r="E22" s="9">
        <v>6</v>
      </c>
      <c r="F22" s="9">
        <v>6</v>
      </c>
      <c r="G22" s="9">
        <v>6</v>
      </c>
      <c r="H22" s="9">
        <v>6</v>
      </c>
      <c r="I22" s="9">
        <v>6</v>
      </c>
      <c r="J22" s="9">
        <v>6</v>
      </c>
      <c r="K22" s="9">
        <v>6</v>
      </c>
      <c r="L22" s="9">
        <v>6</v>
      </c>
      <c r="M22" s="9">
        <v>6</v>
      </c>
    </row>
    <row r="23" spans="1:13" ht="22.5" x14ac:dyDescent="0.2">
      <c r="A23" s="40">
        <f t="shared" si="0"/>
        <v>19</v>
      </c>
      <c r="B23" s="23" t="s">
        <v>41</v>
      </c>
      <c r="C23" s="2" t="s">
        <v>27</v>
      </c>
      <c r="D23" s="9">
        <v>16585</v>
      </c>
      <c r="E23" s="9">
        <v>2040</v>
      </c>
      <c r="F23" s="9">
        <v>2300</v>
      </c>
      <c r="G23" s="34">
        <v>2103</v>
      </c>
      <c r="H23" s="34">
        <v>2103</v>
      </c>
      <c r="I23" s="34">
        <v>2103</v>
      </c>
      <c r="J23" s="34">
        <v>2103</v>
      </c>
      <c r="K23" s="34">
        <v>2103</v>
      </c>
      <c r="L23" s="34">
        <v>2103</v>
      </c>
      <c r="M23" s="34">
        <v>2103</v>
      </c>
    </row>
    <row r="24" spans="1:13" ht="33.75" x14ac:dyDescent="0.2">
      <c r="A24" s="40">
        <f t="shared" si="0"/>
        <v>20</v>
      </c>
      <c r="B24" s="23" t="s">
        <v>42</v>
      </c>
      <c r="C24" s="2" t="s">
        <v>27</v>
      </c>
      <c r="D24" s="9">
        <v>4</v>
      </c>
      <c r="E24" s="9">
        <v>6</v>
      </c>
      <c r="F24" s="9">
        <v>6</v>
      </c>
      <c r="G24" s="9">
        <v>6</v>
      </c>
      <c r="H24" s="9">
        <v>6</v>
      </c>
      <c r="I24" s="9">
        <v>6</v>
      </c>
      <c r="J24" s="9">
        <v>6</v>
      </c>
      <c r="K24" s="9">
        <v>6</v>
      </c>
      <c r="L24" s="9">
        <v>6</v>
      </c>
      <c r="M24" s="9">
        <v>6</v>
      </c>
    </row>
    <row r="25" spans="1:13" ht="67.5" x14ac:dyDescent="0.2">
      <c r="A25" s="40">
        <f t="shared" si="0"/>
        <v>21</v>
      </c>
      <c r="B25" s="24" t="s">
        <v>43</v>
      </c>
      <c r="C25" s="2" t="s">
        <v>27</v>
      </c>
      <c r="D25" s="9">
        <v>4</v>
      </c>
      <c r="E25" s="9">
        <v>6</v>
      </c>
      <c r="F25" s="9">
        <v>6</v>
      </c>
      <c r="G25" s="9">
        <v>6</v>
      </c>
      <c r="H25" s="9">
        <v>6</v>
      </c>
      <c r="I25" s="9">
        <v>6</v>
      </c>
      <c r="J25" s="9">
        <v>6</v>
      </c>
      <c r="K25" s="9">
        <v>6</v>
      </c>
      <c r="L25" s="9">
        <v>6</v>
      </c>
      <c r="M25" s="9">
        <v>6</v>
      </c>
    </row>
    <row r="26" spans="1:13" ht="33.75" x14ac:dyDescent="0.2">
      <c r="A26" s="40">
        <f t="shared" si="0"/>
        <v>22</v>
      </c>
      <c r="B26" s="23" t="s">
        <v>44</v>
      </c>
      <c r="C26" s="2" t="s">
        <v>27</v>
      </c>
      <c r="D26" s="9">
        <v>4</v>
      </c>
      <c r="E26" s="9">
        <v>6</v>
      </c>
      <c r="F26" s="9">
        <v>6</v>
      </c>
      <c r="G26" s="9">
        <v>6</v>
      </c>
      <c r="H26" s="9">
        <v>6</v>
      </c>
      <c r="I26" s="9">
        <v>6</v>
      </c>
      <c r="J26" s="9">
        <v>6</v>
      </c>
      <c r="K26" s="9">
        <v>6</v>
      </c>
      <c r="L26" s="9">
        <v>6</v>
      </c>
      <c r="M26" s="9">
        <v>6</v>
      </c>
    </row>
    <row r="27" spans="1:13" x14ac:dyDescent="0.2">
      <c r="A27" s="40">
        <f t="shared" si="0"/>
        <v>23</v>
      </c>
      <c r="B27" s="22" t="s">
        <v>45</v>
      </c>
      <c r="C27" s="2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ht="20.25" customHeight="1" x14ac:dyDescent="0.2">
      <c r="A28" s="40">
        <f t="shared" si="0"/>
        <v>24</v>
      </c>
      <c r="B28" s="23" t="s">
        <v>46</v>
      </c>
      <c r="C28" s="2" t="s">
        <v>30</v>
      </c>
      <c r="D28" s="9">
        <v>784</v>
      </c>
      <c r="E28" s="9">
        <v>1478</v>
      </c>
      <c r="F28" s="9">
        <v>1459</v>
      </c>
      <c r="G28" s="34">
        <v>1420</v>
      </c>
      <c r="H28" s="34">
        <v>1420</v>
      </c>
      <c r="I28" s="34">
        <v>1420</v>
      </c>
      <c r="J28" s="34">
        <v>1420</v>
      </c>
      <c r="K28" s="34">
        <v>1420</v>
      </c>
      <c r="L28" s="34">
        <v>1420</v>
      </c>
      <c r="M28" s="34">
        <v>1420</v>
      </c>
    </row>
    <row r="29" spans="1:13" s="13" customFormat="1" ht="22.5" hidden="1" x14ac:dyDescent="0.2">
      <c r="A29" s="40">
        <f t="shared" si="0"/>
        <v>25</v>
      </c>
      <c r="B29" s="25" t="s">
        <v>47</v>
      </c>
      <c r="C29" s="11" t="s">
        <v>30</v>
      </c>
      <c r="D29" s="12">
        <v>820</v>
      </c>
      <c r="E29" s="12">
        <v>820</v>
      </c>
      <c r="F29" s="12"/>
      <c r="G29" s="35">
        <v>820</v>
      </c>
      <c r="H29" s="35">
        <v>820</v>
      </c>
      <c r="I29" s="35">
        <v>820</v>
      </c>
      <c r="J29" s="35">
        <v>820</v>
      </c>
      <c r="K29" s="35">
        <v>820</v>
      </c>
      <c r="L29" s="35">
        <v>820</v>
      </c>
      <c r="M29" s="35">
        <v>820</v>
      </c>
    </row>
    <row r="30" spans="1:13" ht="33.75" x14ac:dyDescent="0.2">
      <c r="A30" s="40">
        <f t="shared" si="0"/>
        <v>26</v>
      </c>
      <c r="B30" s="24" t="s">
        <v>48</v>
      </c>
      <c r="C30" s="2" t="s">
        <v>30</v>
      </c>
      <c r="D30" s="9">
        <v>193</v>
      </c>
      <c r="E30" s="9">
        <v>315</v>
      </c>
      <c r="F30" s="9">
        <v>308</v>
      </c>
      <c r="G30" s="34">
        <v>295</v>
      </c>
      <c r="H30" s="34">
        <v>295</v>
      </c>
      <c r="I30" s="34">
        <v>295</v>
      </c>
      <c r="J30" s="34">
        <v>295</v>
      </c>
      <c r="K30" s="34">
        <v>295</v>
      </c>
      <c r="L30" s="34">
        <v>295</v>
      </c>
      <c r="M30" s="34">
        <v>295</v>
      </c>
    </row>
    <row r="31" spans="1:13" ht="33.75" x14ac:dyDescent="0.2">
      <c r="A31" s="40">
        <f t="shared" si="0"/>
        <v>27</v>
      </c>
      <c r="B31" s="24" t="s">
        <v>49</v>
      </c>
      <c r="C31" s="2" t="s">
        <v>30</v>
      </c>
      <c r="D31" s="9">
        <v>414</v>
      </c>
      <c r="E31" s="9">
        <v>788</v>
      </c>
      <c r="F31" s="9">
        <v>741</v>
      </c>
      <c r="G31" s="34">
        <v>740</v>
      </c>
      <c r="H31" s="34">
        <v>740</v>
      </c>
      <c r="I31" s="34">
        <v>740</v>
      </c>
      <c r="J31" s="34">
        <v>740</v>
      </c>
      <c r="K31" s="34">
        <v>740</v>
      </c>
      <c r="L31" s="34">
        <v>740</v>
      </c>
      <c r="M31" s="34">
        <v>740</v>
      </c>
    </row>
    <row r="32" spans="1:13" ht="33.75" x14ac:dyDescent="0.2">
      <c r="A32" s="40">
        <f t="shared" si="0"/>
        <v>28</v>
      </c>
      <c r="B32" s="24" t="s">
        <v>50</v>
      </c>
      <c r="C32" s="2" t="s">
        <v>30</v>
      </c>
      <c r="D32" s="9">
        <v>177</v>
      </c>
      <c r="E32" s="9">
        <v>375</v>
      </c>
      <c r="F32" s="9">
        <v>410</v>
      </c>
      <c r="G32" s="34">
        <v>385</v>
      </c>
      <c r="H32" s="34">
        <v>385</v>
      </c>
      <c r="I32" s="34">
        <v>385</v>
      </c>
      <c r="J32" s="34">
        <v>385</v>
      </c>
      <c r="K32" s="34">
        <v>385</v>
      </c>
      <c r="L32" s="34">
        <v>385</v>
      </c>
      <c r="M32" s="34">
        <v>385</v>
      </c>
    </row>
    <row r="33" spans="1:13" x14ac:dyDescent="0.2">
      <c r="A33" s="40">
        <f t="shared" si="0"/>
        <v>29</v>
      </c>
      <c r="B33" s="23" t="s">
        <v>51</v>
      </c>
      <c r="C33" s="2" t="s">
        <v>30</v>
      </c>
      <c r="D33" s="9">
        <v>5</v>
      </c>
      <c r="E33" s="9">
        <v>10</v>
      </c>
      <c r="F33" s="9">
        <v>4</v>
      </c>
      <c r="G33" s="34">
        <v>10</v>
      </c>
      <c r="H33" s="34">
        <v>10</v>
      </c>
      <c r="I33" s="34">
        <v>10</v>
      </c>
      <c r="J33" s="34">
        <v>10</v>
      </c>
      <c r="K33" s="34">
        <v>10</v>
      </c>
      <c r="L33" s="34">
        <v>10</v>
      </c>
      <c r="M33" s="34">
        <v>10</v>
      </c>
    </row>
    <row r="34" spans="1:13" x14ac:dyDescent="0.2">
      <c r="A34" s="40">
        <f t="shared" si="0"/>
        <v>30</v>
      </c>
      <c r="B34" s="23" t="s">
        <v>193</v>
      </c>
      <c r="C34" s="2" t="s">
        <v>30</v>
      </c>
      <c r="D34" s="9">
        <v>8</v>
      </c>
      <c r="E34" s="9">
        <v>10</v>
      </c>
      <c r="F34" s="9">
        <v>10</v>
      </c>
      <c r="G34" s="34">
        <v>17</v>
      </c>
      <c r="H34" s="34">
        <v>17</v>
      </c>
      <c r="I34" s="34">
        <v>17</v>
      </c>
      <c r="J34" s="34">
        <v>17</v>
      </c>
      <c r="K34" s="34">
        <v>17</v>
      </c>
      <c r="L34" s="34">
        <v>17</v>
      </c>
      <c r="M34" s="34">
        <v>17</v>
      </c>
    </row>
    <row r="35" spans="1:13" ht="22.5" x14ac:dyDescent="0.2">
      <c r="A35" s="40">
        <f t="shared" si="0"/>
        <v>31</v>
      </c>
      <c r="B35" s="23" t="s">
        <v>52</v>
      </c>
      <c r="C35" s="2" t="s">
        <v>30</v>
      </c>
      <c r="D35" s="9">
        <v>-3</v>
      </c>
      <c r="E35" s="9">
        <f>E33-E34</f>
        <v>0</v>
      </c>
      <c r="F35" s="9">
        <v>-6</v>
      </c>
      <c r="G35" s="34">
        <f t="shared" ref="G35" si="1">G33-G34</f>
        <v>-7</v>
      </c>
      <c r="H35" s="34">
        <f t="shared" ref="H35:M35" si="2">H33-H34</f>
        <v>-7</v>
      </c>
      <c r="I35" s="34">
        <f t="shared" si="2"/>
        <v>-7</v>
      </c>
      <c r="J35" s="34">
        <f t="shared" si="2"/>
        <v>-7</v>
      </c>
      <c r="K35" s="34">
        <f t="shared" si="2"/>
        <v>-7</v>
      </c>
      <c r="L35" s="34">
        <f t="shared" si="2"/>
        <v>-7</v>
      </c>
      <c r="M35" s="34">
        <f t="shared" si="2"/>
        <v>-7</v>
      </c>
    </row>
    <row r="36" spans="1:13" ht="22.5" x14ac:dyDescent="0.2">
      <c r="A36" s="40">
        <f t="shared" si="0"/>
        <v>32</v>
      </c>
      <c r="B36" s="23" t="s">
        <v>53</v>
      </c>
      <c r="C36" s="2" t="s">
        <v>30</v>
      </c>
      <c r="D36" s="9">
        <v>30</v>
      </c>
      <c r="E36" s="9">
        <v>27</v>
      </c>
      <c r="F36" s="9">
        <v>16</v>
      </c>
      <c r="G36" s="34">
        <v>22</v>
      </c>
      <c r="H36" s="34">
        <v>22</v>
      </c>
      <c r="I36" s="34">
        <v>22</v>
      </c>
      <c r="J36" s="34">
        <v>22</v>
      </c>
      <c r="K36" s="34">
        <v>22</v>
      </c>
      <c r="L36" s="34">
        <v>22</v>
      </c>
      <c r="M36" s="34">
        <v>22</v>
      </c>
    </row>
    <row r="37" spans="1:13" ht="22.5" x14ac:dyDescent="0.2">
      <c r="A37" s="40">
        <f t="shared" si="0"/>
        <v>33</v>
      </c>
      <c r="B37" s="23" t="s">
        <v>54</v>
      </c>
      <c r="C37" s="2" t="s">
        <v>30</v>
      </c>
      <c r="D37" s="9">
        <v>20</v>
      </c>
      <c r="E37" s="9">
        <v>49</v>
      </c>
      <c r="F37" s="9">
        <v>29</v>
      </c>
      <c r="G37" s="34">
        <v>33</v>
      </c>
      <c r="H37" s="34">
        <v>33</v>
      </c>
      <c r="I37" s="34">
        <v>33</v>
      </c>
      <c r="J37" s="34">
        <v>33</v>
      </c>
      <c r="K37" s="34">
        <v>33</v>
      </c>
      <c r="L37" s="34">
        <v>33</v>
      </c>
      <c r="M37" s="34">
        <v>33</v>
      </c>
    </row>
    <row r="38" spans="1:13" ht="22.5" x14ac:dyDescent="0.2">
      <c r="A38" s="40">
        <f t="shared" si="0"/>
        <v>34</v>
      </c>
      <c r="B38" s="23" t="s">
        <v>55</v>
      </c>
      <c r="C38" s="2" t="s">
        <v>30</v>
      </c>
      <c r="D38" s="9">
        <v>15</v>
      </c>
      <c r="E38" s="9">
        <v>-22</v>
      </c>
      <c r="F38" s="9">
        <v>-13</v>
      </c>
      <c r="G38" s="34">
        <v>-11</v>
      </c>
      <c r="H38" s="34">
        <v>-11</v>
      </c>
      <c r="I38" s="34">
        <v>-11</v>
      </c>
      <c r="J38" s="34">
        <v>-11</v>
      </c>
      <c r="K38" s="34">
        <v>-11</v>
      </c>
      <c r="L38" s="34">
        <v>-11</v>
      </c>
      <c r="M38" s="34">
        <v>-11</v>
      </c>
    </row>
    <row r="39" spans="1:13" x14ac:dyDescent="0.2">
      <c r="A39" s="40">
        <f t="shared" si="0"/>
        <v>35</v>
      </c>
      <c r="B39" s="23" t="s">
        <v>56</v>
      </c>
      <c r="C39" s="2" t="s">
        <v>30</v>
      </c>
      <c r="D39" s="1">
        <v>2.16</v>
      </c>
      <c r="E39" s="1">
        <v>2.16</v>
      </c>
      <c r="F39" s="1">
        <v>2.16</v>
      </c>
      <c r="G39" s="1">
        <v>2.16</v>
      </c>
      <c r="H39" s="1">
        <v>2.16</v>
      </c>
      <c r="I39" s="1">
        <v>2.16</v>
      </c>
      <c r="J39" s="1">
        <v>2.16</v>
      </c>
      <c r="K39" s="1">
        <v>2.16</v>
      </c>
      <c r="L39" s="1">
        <v>2.16</v>
      </c>
      <c r="M39" s="1">
        <v>2.16</v>
      </c>
    </row>
    <row r="40" spans="1:13" ht="22.5" x14ac:dyDescent="0.2">
      <c r="A40" s="40">
        <f t="shared" si="0"/>
        <v>36</v>
      </c>
      <c r="B40" s="21" t="s">
        <v>57</v>
      </c>
      <c r="C40" s="2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ht="16.5" customHeight="1" x14ac:dyDescent="0.2">
      <c r="A41" s="40">
        <f t="shared" si="0"/>
        <v>37</v>
      </c>
      <c r="B41" s="22" t="s">
        <v>58</v>
      </c>
      <c r="C41" s="2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ht="45" x14ac:dyDescent="0.2">
      <c r="A42" s="40">
        <f t="shared" si="0"/>
        <v>38</v>
      </c>
      <c r="B42" s="23" t="s">
        <v>59</v>
      </c>
      <c r="C42" s="2" t="s">
        <v>27</v>
      </c>
      <c r="D42" s="9">
        <v>8</v>
      </c>
      <c r="E42" s="9">
        <v>44</v>
      </c>
      <c r="F42" s="9">
        <v>44</v>
      </c>
      <c r="G42" s="9">
        <v>44</v>
      </c>
      <c r="H42" s="9">
        <v>44</v>
      </c>
      <c r="I42" s="9">
        <v>44</v>
      </c>
      <c r="J42" s="9">
        <v>44</v>
      </c>
      <c r="K42" s="9">
        <v>44</v>
      </c>
      <c r="L42" s="9">
        <v>44</v>
      </c>
      <c r="M42" s="9">
        <v>44</v>
      </c>
    </row>
    <row r="43" spans="1:13" ht="22.5" x14ac:dyDescent="0.2">
      <c r="A43" s="40">
        <f t="shared" si="0"/>
        <v>39</v>
      </c>
      <c r="B43" s="23" t="s">
        <v>60</v>
      </c>
      <c r="C43" s="2" t="s">
        <v>27</v>
      </c>
      <c r="D43" s="9">
        <v>4</v>
      </c>
      <c r="E43" s="9">
        <v>8</v>
      </c>
      <c r="F43" s="9">
        <v>8</v>
      </c>
      <c r="G43" s="9">
        <v>8</v>
      </c>
      <c r="H43" s="9">
        <v>8</v>
      </c>
      <c r="I43" s="9">
        <v>8</v>
      </c>
      <c r="J43" s="9">
        <v>8</v>
      </c>
      <c r="K43" s="9">
        <v>8</v>
      </c>
      <c r="L43" s="9">
        <v>8</v>
      </c>
      <c r="M43" s="9">
        <v>8</v>
      </c>
    </row>
    <row r="44" spans="1:13" ht="33.75" x14ac:dyDescent="0.2">
      <c r="A44" s="40">
        <f t="shared" si="0"/>
        <v>40</v>
      </c>
      <c r="B44" s="24" t="s">
        <v>61</v>
      </c>
      <c r="C44" s="2" t="s">
        <v>27</v>
      </c>
      <c r="D44" s="9">
        <v>4</v>
      </c>
      <c r="E44" s="9">
        <v>7</v>
      </c>
      <c r="F44" s="9">
        <v>7</v>
      </c>
      <c r="G44" s="9">
        <v>7</v>
      </c>
      <c r="H44" s="9">
        <v>7</v>
      </c>
      <c r="I44" s="9">
        <v>7</v>
      </c>
      <c r="J44" s="9">
        <v>7</v>
      </c>
      <c r="K44" s="9">
        <v>7</v>
      </c>
      <c r="L44" s="9">
        <v>7</v>
      </c>
      <c r="M44" s="9">
        <v>7</v>
      </c>
    </row>
    <row r="45" spans="1:13" x14ac:dyDescent="0.2">
      <c r="A45" s="40">
        <f t="shared" si="0"/>
        <v>41</v>
      </c>
      <c r="B45" s="23" t="s">
        <v>62</v>
      </c>
      <c r="C45" s="2" t="s">
        <v>63</v>
      </c>
      <c r="D45" s="1">
        <v>0.1</v>
      </c>
      <c r="E45" s="1">
        <v>0.9</v>
      </c>
      <c r="F45" s="1">
        <v>0.9</v>
      </c>
      <c r="G45" s="1">
        <v>0.9</v>
      </c>
      <c r="H45" s="1">
        <v>0.9</v>
      </c>
      <c r="I45" s="1">
        <v>0.9</v>
      </c>
      <c r="J45" s="1">
        <v>0.9</v>
      </c>
      <c r="K45" s="1">
        <v>0.9</v>
      </c>
      <c r="L45" s="1">
        <v>0.9</v>
      </c>
      <c r="M45" s="1">
        <v>0.9</v>
      </c>
    </row>
    <row r="46" spans="1:13" ht="22.5" x14ac:dyDescent="0.2">
      <c r="A46" s="40">
        <f t="shared" si="0"/>
        <v>42</v>
      </c>
      <c r="B46" s="24" t="s">
        <v>64</v>
      </c>
      <c r="C46" s="2" t="s">
        <v>63</v>
      </c>
      <c r="D46" s="1">
        <v>0.1</v>
      </c>
      <c r="E46" s="1">
        <v>0.1</v>
      </c>
      <c r="F46" s="1">
        <v>0.1</v>
      </c>
      <c r="G46" s="1">
        <v>0.1</v>
      </c>
      <c r="H46" s="1">
        <v>0.1</v>
      </c>
      <c r="I46" s="1">
        <v>0.1</v>
      </c>
      <c r="J46" s="1">
        <v>0.1</v>
      </c>
      <c r="K46" s="1">
        <v>0.1</v>
      </c>
      <c r="L46" s="1">
        <v>0.1</v>
      </c>
      <c r="M46" s="1">
        <v>0.1</v>
      </c>
    </row>
    <row r="47" spans="1:13" ht="22.5" x14ac:dyDescent="0.2">
      <c r="A47" s="40">
        <f t="shared" si="0"/>
        <v>43</v>
      </c>
      <c r="B47" s="26" t="s">
        <v>65</v>
      </c>
      <c r="C47" s="2" t="s">
        <v>63</v>
      </c>
      <c r="D47" s="1">
        <v>0.02</v>
      </c>
      <c r="E47" s="1">
        <v>0.2</v>
      </c>
      <c r="F47" s="1">
        <v>0.2</v>
      </c>
      <c r="G47" s="1">
        <v>0.2</v>
      </c>
      <c r="H47" s="1">
        <v>0.2</v>
      </c>
      <c r="I47" s="1">
        <v>0.2</v>
      </c>
      <c r="J47" s="1">
        <v>0.2</v>
      </c>
      <c r="K47" s="1">
        <v>0.2</v>
      </c>
      <c r="L47" s="1">
        <v>0.2</v>
      </c>
      <c r="M47" s="1">
        <v>0.2</v>
      </c>
    </row>
    <row r="48" spans="1:13" ht="45" x14ac:dyDescent="0.2">
      <c r="A48" s="40">
        <f t="shared" si="0"/>
        <v>44</v>
      </c>
      <c r="B48" s="27" t="s">
        <v>66</v>
      </c>
      <c r="C48" s="2" t="s">
        <v>63</v>
      </c>
      <c r="D48" s="14">
        <v>8.9999999999999993E-3</v>
      </c>
      <c r="E48" s="14">
        <v>0.1</v>
      </c>
      <c r="F48" s="14">
        <v>0.1</v>
      </c>
      <c r="G48" s="14">
        <v>0.1</v>
      </c>
      <c r="H48" s="14">
        <v>0.1</v>
      </c>
      <c r="I48" s="14">
        <v>0.1</v>
      </c>
      <c r="J48" s="14">
        <v>0.1</v>
      </c>
      <c r="K48" s="14">
        <v>0.1</v>
      </c>
      <c r="L48" s="14">
        <v>0.1</v>
      </c>
      <c r="M48" s="14">
        <v>0.1</v>
      </c>
    </row>
    <row r="49" spans="1:13" ht="56.25" x14ac:dyDescent="0.2">
      <c r="A49" s="40">
        <f t="shared" si="0"/>
        <v>45</v>
      </c>
      <c r="B49" s="27" t="s">
        <v>67</v>
      </c>
      <c r="C49" s="2" t="s">
        <v>63</v>
      </c>
      <c r="D49" s="1">
        <v>0.2</v>
      </c>
      <c r="E49" s="1">
        <v>0.2</v>
      </c>
      <c r="F49" s="1">
        <v>0.2</v>
      </c>
      <c r="G49" s="1">
        <v>0.2</v>
      </c>
      <c r="H49" s="1">
        <v>0.2</v>
      </c>
      <c r="I49" s="1">
        <v>0.2</v>
      </c>
      <c r="J49" s="1">
        <v>0.2</v>
      </c>
      <c r="K49" s="1">
        <v>0.2</v>
      </c>
      <c r="L49" s="1">
        <v>0.2</v>
      </c>
      <c r="M49" s="1">
        <v>0.2</v>
      </c>
    </row>
    <row r="50" spans="1:13" ht="33.75" x14ac:dyDescent="0.2">
      <c r="A50" s="40">
        <f t="shared" si="0"/>
        <v>46</v>
      </c>
      <c r="B50" s="23" t="s">
        <v>68</v>
      </c>
      <c r="C50" s="2" t="s">
        <v>63</v>
      </c>
      <c r="D50" s="1">
        <v>0.23</v>
      </c>
      <c r="E50" s="1">
        <v>0.3</v>
      </c>
      <c r="F50" s="1">
        <v>0.3</v>
      </c>
      <c r="G50" s="1">
        <v>0.3</v>
      </c>
      <c r="H50" s="1">
        <v>0.3</v>
      </c>
      <c r="I50" s="1">
        <v>0.3</v>
      </c>
      <c r="J50" s="1">
        <v>0.3</v>
      </c>
      <c r="K50" s="1">
        <v>0.3</v>
      </c>
      <c r="L50" s="1">
        <v>0.3</v>
      </c>
      <c r="M50" s="1">
        <v>0.3</v>
      </c>
    </row>
    <row r="51" spans="1:13" ht="22.5" x14ac:dyDescent="0.2">
      <c r="A51" s="40">
        <f t="shared" si="0"/>
        <v>47</v>
      </c>
      <c r="B51" s="23" t="s">
        <v>69</v>
      </c>
      <c r="C51" s="2" t="s">
        <v>30</v>
      </c>
      <c r="D51" s="1">
        <v>12.5</v>
      </c>
      <c r="E51" s="1">
        <v>15</v>
      </c>
      <c r="F51" s="1">
        <v>15</v>
      </c>
      <c r="G51" s="1">
        <v>15</v>
      </c>
      <c r="H51" s="1">
        <v>15</v>
      </c>
      <c r="I51" s="1">
        <v>15</v>
      </c>
      <c r="J51" s="1">
        <v>15</v>
      </c>
      <c r="K51" s="1">
        <v>15</v>
      </c>
      <c r="L51" s="1">
        <v>15</v>
      </c>
      <c r="M51" s="1">
        <v>15</v>
      </c>
    </row>
    <row r="52" spans="1:13" ht="33.75" x14ac:dyDescent="0.2">
      <c r="A52" s="40">
        <f t="shared" si="0"/>
        <v>48</v>
      </c>
      <c r="B52" s="24" t="s">
        <v>14</v>
      </c>
      <c r="C52" s="2" t="s">
        <v>30</v>
      </c>
      <c r="D52" s="1">
        <v>56</v>
      </c>
      <c r="E52" s="1">
        <v>36</v>
      </c>
      <c r="F52" s="1">
        <v>36</v>
      </c>
      <c r="G52" s="1">
        <v>36</v>
      </c>
      <c r="H52" s="1">
        <v>36</v>
      </c>
      <c r="I52" s="1">
        <v>36</v>
      </c>
      <c r="J52" s="1">
        <v>36</v>
      </c>
      <c r="K52" s="1">
        <v>36</v>
      </c>
      <c r="L52" s="1">
        <v>36</v>
      </c>
      <c r="M52" s="1">
        <v>36</v>
      </c>
    </row>
    <row r="53" spans="1:13" ht="45" x14ac:dyDescent="0.2">
      <c r="A53" s="40">
        <f t="shared" si="0"/>
        <v>49</v>
      </c>
      <c r="B53" s="24" t="s">
        <v>13</v>
      </c>
      <c r="C53" s="2" t="s">
        <v>30</v>
      </c>
      <c r="D53" s="1">
        <v>2</v>
      </c>
      <c r="E53" s="1">
        <v>8</v>
      </c>
      <c r="F53" s="1">
        <v>8</v>
      </c>
      <c r="G53" s="1">
        <v>8</v>
      </c>
      <c r="H53" s="1">
        <v>8</v>
      </c>
      <c r="I53" s="1">
        <v>8</v>
      </c>
      <c r="J53" s="1">
        <v>8</v>
      </c>
      <c r="K53" s="1">
        <v>8</v>
      </c>
      <c r="L53" s="1">
        <v>8</v>
      </c>
      <c r="M53" s="1">
        <v>8</v>
      </c>
    </row>
    <row r="54" spans="1:13" ht="33.75" x14ac:dyDescent="0.2">
      <c r="A54" s="40">
        <f t="shared" si="0"/>
        <v>50</v>
      </c>
      <c r="B54" s="23" t="s">
        <v>70</v>
      </c>
      <c r="C54" s="2" t="s">
        <v>30</v>
      </c>
      <c r="D54" s="1">
        <v>10</v>
      </c>
      <c r="E54" s="1">
        <v>7</v>
      </c>
      <c r="F54" s="1">
        <v>7</v>
      </c>
      <c r="G54" s="36">
        <v>3</v>
      </c>
      <c r="H54" s="36">
        <v>3</v>
      </c>
      <c r="I54" s="36">
        <v>3</v>
      </c>
      <c r="J54" s="36">
        <v>3</v>
      </c>
      <c r="K54" s="36">
        <v>3</v>
      </c>
      <c r="L54" s="36">
        <v>3</v>
      </c>
      <c r="M54" s="36">
        <v>3</v>
      </c>
    </row>
    <row r="55" spans="1:13" x14ac:dyDescent="0.2">
      <c r="A55" s="40">
        <f t="shared" si="0"/>
        <v>51</v>
      </c>
      <c r="B55" s="22" t="s">
        <v>71</v>
      </c>
      <c r="C55" s="2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ht="45" x14ac:dyDescent="0.2">
      <c r="A56" s="40">
        <f t="shared" si="0"/>
        <v>52</v>
      </c>
      <c r="B56" s="23" t="s">
        <v>72</v>
      </c>
      <c r="C56" s="2" t="s">
        <v>27</v>
      </c>
      <c r="D56" s="9"/>
      <c r="E56" s="9">
        <f>E57</f>
        <v>1</v>
      </c>
      <c r="F56" s="9">
        <f t="shared" ref="F56:M56" si="3">F57</f>
        <v>1</v>
      </c>
      <c r="G56" s="9">
        <f t="shared" si="3"/>
        <v>1</v>
      </c>
      <c r="H56" s="9">
        <f t="shared" si="3"/>
        <v>1</v>
      </c>
      <c r="I56" s="9">
        <f t="shared" si="3"/>
        <v>1</v>
      </c>
      <c r="J56" s="9">
        <f t="shared" si="3"/>
        <v>1</v>
      </c>
      <c r="K56" s="9">
        <f t="shared" si="3"/>
        <v>1</v>
      </c>
      <c r="L56" s="9">
        <f t="shared" si="3"/>
        <v>1</v>
      </c>
      <c r="M56" s="9">
        <f t="shared" si="3"/>
        <v>1</v>
      </c>
    </row>
    <row r="57" spans="1:13" ht="67.5" x14ac:dyDescent="0.2">
      <c r="A57" s="40">
        <f t="shared" si="0"/>
        <v>53</v>
      </c>
      <c r="B57" s="24" t="s">
        <v>73</v>
      </c>
      <c r="C57" s="2" t="s">
        <v>27</v>
      </c>
      <c r="D57" s="9"/>
      <c r="E57" s="9">
        <v>1</v>
      </c>
      <c r="F57" s="9">
        <v>1</v>
      </c>
      <c r="G57" s="9">
        <v>1</v>
      </c>
      <c r="H57" s="9">
        <v>1</v>
      </c>
      <c r="I57" s="9">
        <v>1</v>
      </c>
      <c r="J57" s="9">
        <v>1</v>
      </c>
      <c r="K57" s="9">
        <v>1</v>
      </c>
      <c r="L57" s="9">
        <v>1</v>
      </c>
      <c r="M57" s="9">
        <v>1</v>
      </c>
    </row>
    <row r="58" spans="1:13" x14ac:dyDescent="0.2">
      <c r="A58" s="40">
        <f t="shared" si="0"/>
        <v>54</v>
      </c>
      <c r="B58" s="23" t="s">
        <v>74</v>
      </c>
      <c r="C58" s="2" t="s">
        <v>27</v>
      </c>
      <c r="D58" s="9">
        <v>365</v>
      </c>
      <c r="E58" s="9">
        <v>666</v>
      </c>
      <c r="F58" s="9">
        <v>666</v>
      </c>
      <c r="G58" s="9">
        <v>666</v>
      </c>
      <c r="H58" s="9">
        <v>666</v>
      </c>
      <c r="I58" s="9">
        <v>666</v>
      </c>
      <c r="J58" s="9">
        <v>666</v>
      </c>
      <c r="K58" s="9">
        <v>666</v>
      </c>
      <c r="L58" s="9">
        <v>666</v>
      </c>
      <c r="M58" s="9">
        <v>666</v>
      </c>
    </row>
    <row r="59" spans="1:13" ht="22.5" x14ac:dyDescent="0.2">
      <c r="A59" s="40">
        <f t="shared" si="0"/>
        <v>55</v>
      </c>
      <c r="B59" s="24" t="s">
        <v>75</v>
      </c>
      <c r="C59" s="2" t="s">
        <v>21</v>
      </c>
      <c r="D59" s="1">
        <v>30.9</v>
      </c>
      <c r="E59" s="1">
        <v>144</v>
      </c>
      <c r="F59" s="1">
        <v>144</v>
      </c>
      <c r="G59" s="1">
        <v>144</v>
      </c>
      <c r="H59" s="1">
        <v>144</v>
      </c>
      <c r="I59" s="1">
        <v>144</v>
      </c>
      <c r="J59" s="1">
        <v>144</v>
      </c>
      <c r="K59" s="1">
        <v>144</v>
      </c>
      <c r="L59" s="1">
        <v>144</v>
      </c>
      <c r="M59" s="1">
        <v>144</v>
      </c>
    </row>
    <row r="60" spans="1:13" x14ac:dyDescent="0.2">
      <c r="A60" s="40">
        <f t="shared" si="0"/>
        <v>56</v>
      </c>
      <c r="B60" s="24" t="s">
        <v>76</v>
      </c>
      <c r="C60" s="2" t="s">
        <v>21</v>
      </c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x14ac:dyDescent="0.2">
      <c r="A61" s="40">
        <f t="shared" si="0"/>
        <v>57</v>
      </c>
      <c r="B61" s="24" t="s">
        <v>77</v>
      </c>
      <c r="C61" s="2" t="s">
        <v>21</v>
      </c>
      <c r="D61" s="1">
        <v>28</v>
      </c>
      <c r="E61" s="1">
        <v>121</v>
      </c>
      <c r="F61" s="1">
        <v>121</v>
      </c>
      <c r="G61" s="1">
        <v>121</v>
      </c>
      <c r="H61" s="1">
        <v>121</v>
      </c>
      <c r="I61" s="1">
        <v>121</v>
      </c>
      <c r="J61" s="1">
        <v>121</v>
      </c>
      <c r="K61" s="1">
        <v>121</v>
      </c>
      <c r="L61" s="1">
        <v>121</v>
      </c>
      <c r="M61" s="1">
        <v>121</v>
      </c>
    </row>
    <row r="62" spans="1:13" x14ac:dyDescent="0.2">
      <c r="A62" s="40">
        <f t="shared" si="0"/>
        <v>58</v>
      </c>
      <c r="B62" s="24" t="s">
        <v>78</v>
      </c>
      <c r="C62" s="2" t="s">
        <v>21</v>
      </c>
      <c r="D62" s="1">
        <v>2.9</v>
      </c>
      <c r="E62" s="1">
        <v>23</v>
      </c>
      <c r="F62" s="1">
        <v>23</v>
      </c>
      <c r="G62" s="1">
        <v>23</v>
      </c>
      <c r="H62" s="1">
        <v>23</v>
      </c>
      <c r="I62" s="1">
        <v>23</v>
      </c>
      <c r="J62" s="1">
        <v>23</v>
      </c>
      <c r="K62" s="1">
        <v>23</v>
      </c>
      <c r="L62" s="1">
        <v>23</v>
      </c>
      <c r="M62" s="1">
        <v>23</v>
      </c>
    </row>
    <row r="63" spans="1:13" ht="22.5" x14ac:dyDescent="0.2">
      <c r="A63" s="40">
        <f t="shared" si="0"/>
        <v>59</v>
      </c>
      <c r="B63" s="24" t="s">
        <v>79</v>
      </c>
      <c r="C63" s="2" t="s">
        <v>80</v>
      </c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x14ac:dyDescent="0.2">
      <c r="A64" s="40">
        <f t="shared" si="0"/>
        <v>60</v>
      </c>
      <c r="B64" s="26" t="s">
        <v>81</v>
      </c>
      <c r="C64" s="2" t="s">
        <v>80</v>
      </c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x14ac:dyDescent="0.2">
      <c r="A65" s="40">
        <f t="shared" si="0"/>
        <v>61</v>
      </c>
      <c r="B65" s="26" t="s">
        <v>82</v>
      </c>
      <c r="C65" s="2" t="s">
        <v>80</v>
      </c>
      <c r="D65" s="1">
        <v>21</v>
      </c>
      <c r="E65" s="1">
        <v>21</v>
      </c>
      <c r="F65" s="1">
        <v>21</v>
      </c>
      <c r="G65" s="1">
        <v>21</v>
      </c>
      <c r="H65" s="1">
        <v>21</v>
      </c>
      <c r="I65" s="1">
        <v>21</v>
      </c>
      <c r="J65" s="1">
        <v>21</v>
      </c>
      <c r="K65" s="1">
        <v>21</v>
      </c>
      <c r="L65" s="1">
        <v>21</v>
      </c>
      <c r="M65" s="1">
        <v>21</v>
      </c>
    </row>
    <row r="66" spans="1:13" ht="21" x14ac:dyDescent="0.2">
      <c r="A66" s="40">
        <f t="shared" si="0"/>
        <v>62</v>
      </c>
      <c r="B66" s="22" t="s">
        <v>83</v>
      </c>
      <c r="C66" s="2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ht="45" x14ac:dyDescent="0.2">
      <c r="A67" s="40">
        <f t="shared" si="0"/>
        <v>63</v>
      </c>
      <c r="B67" s="23" t="s">
        <v>84</v>
      </c>
      <c r="C67" s="2" t="s">
        <v>30</v>
      </c>
      <c r="D67" s="9">
        <v>8</v>
      </c>
      <c r="E67" s="9">
        <v>28</v>
      </c>
      <c r="F67" s="9">
        <v>28</v>
      </c>
      <c r="G67" s="9">
        <v>28</v>
      </c>
      <c r="H67" s="9">
        <v>28</v>
      </c>
      <c r="I67" s="9">
        <v>28</v>
      </c>
      <c r="J67" s="9">
        <v>28</v>
      </c>
      <c r="K67" s="9">
        <v>28</v>
      </c>
      <c r="L67" s="9">
        <v>28</v>
      </c>
      <c r="M67" s="9">
        <v>28</v>
      </c>
    </row>
    <row r="68" spans="1:13" ht="33.75" x14ac:dyDescent="0.2">
      <c r="A68" s="40">
        <f t="shared" si="0"/>
        <v>64</v>
      </c>
      <c r="B68" s="23" t="s">
        <v>85</v>
      </c>
      <c r="C68" s="2" t="s">
        <v>30</v>
      </c>
      <c r="D68" s="9">
        <v>12</v>
      </c>
      <c r="E68" s="9">
        <v>12</v>
      </c>
      <c r="F68" s="9">
        <v>12</v>
      </c>
      <c r="G68" s="9">
        <v>12</v>
      </c>
      <c r="H68" s="9">
        <v>12</v>
      </c>
      <c r="I68" s="9">
        <v>12</v>
      </c>
      <c r="J68" s="9">
        <v>12</v>
      </c>
      <c r="K68" s="9">
        <v>12</v>
      </c>
      <c r="L68" s="9">
        <v>12</v>
      </c>
      <c r="M68" s="9">
        <v>12</v>
      </c>
    </row>
    <row r="69" spans="1:13" x14ac:dyDescent="0.2">
      <c r="A69" s="40">
        <f t="shared" si="0"/>
        <v>65</v>
      </c>
      <c r="B69" s="22" t="s">
        <v>86</v>
      </c>
      <c r="C69" s="2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x14ac:dyDescent="0.2">
      <c r="A70" s="40">
        <f t="shared" si="0"/>
        <v>66</v>
      </c>
      <c r="B70" s="23" t="s">
        <v>87</v>
      </c>
      <c r="C70" s="2" t="s">
        <v>33</v>
      </c>
      <c r="D70" s="5">
        <v>5700.61</v>
      </c>
      <c r="E70" s="31">
        <f>E71+E74+E75</f>
        <v>12900.9</v>
      </c>
      <c r="F70" s="31">
        <f t="shared" ref="F70:M70" si="4">F71+F75</f>
        <v>15110.7</v>
      </c>
      <c r="G70" s="31">
        <f t="shared" si="4"/>
        <v>12445.199999999999</v>
      </c>
      <c r="H70" s="38">
        <f t="shared" si="4"/>
        <v>12482.6</v>
      </c>
      <c r="I70" s="38">
        <f t="shared" si="4"/>
        <v>12482.6</v>
      </c>
      <c r="J70" s="38">
        <f t="shared" si="4"/>
        <v>11261.6</v>
      </c>
      <c r="K70" s="38">
        <f t="shared" si="4"/>
        <v>11261.6</v>
      </c>
      <c r="L70" s="38">
        <f t="shared" si="4"/>
        <v>11066.800000000001</v>
      </c>
      <c r="M70" s="38">
        <f t="shared" si="4"/>
        <v>11066.800000000001</v>
      </c>
    </row>
    <row r="71" spans="1:13" x14ac:dyDescent="0.2">
      <c r="A71" s="40">
        <f t="shared" ref="A71:A134" si="5">A70+1</f>
        <v>67</v>
      </c>
      <c r="B71" s="24" t="s">
        <v>88</v>
      </c>
      <c r="C71" s="2" t="s">
        <v>33</v>
      </c>
      <c r="D71" s="5">
        <f>D72</f>
        <v>333.1</v>
      </c>
      <c r="E71" s="31">
        <f t="shared" ref="E71:M71" si="6">E72+E73</f>
        <v>1012.9</v>
      </c>
      <c r="F71" s="31">
        <f t="shared" si="6"/>
        <v>1467.1</v>
      </c>
      <c r="G71" s="31">
        <f t="shared" si="6"/>
        <v>1126.4000000000001</v>
      </c>
      <c r="H71" s="38">
        <f t="shared" si="6"/>
        <v>1495</v>
      </c>
      <c r="I71" s="38">
        <f t="shared" si="6"/>
        <v>1495</v>
      </c>
      <c r="J71" s="38">
        <f t="shared" si="6"/>
        <v>1519.1</v>
      </c>
      <c r="K71" s="38">
        <f t="shared" si="6"/>
        <v>1519.1</v>
      </c>
      <c r="L71" s="38">
        <f t="shared" si="6"/>
        <v>1566.2</v>
      </c>
      <c r="M71" s="38">
        <f t="shared" si="6"/>
        <v>1566.2</v>
      </c>
    </row>
    <row r="72" spans="1:13" x14ac:dyDescent="0.2">
      <c r="A72" s="40">
        <f t="shared" si="5"/>
        <v>68</v>
      </c>
      <c r="B72" s="26" t="s">
        <v>194</v>
      </c>
      <c r="C72" s="2" t="s">
        <v>33</v>
      </c>
      <c r="D72" s="5">
        <v>333.1</v>
      </c>
      <c r="E72" s="31">
        <v>995.8</v>
      </c>
      <c r="F72" s="31">
        <v>1345.1</v>
      </c>
      <c r="G72" s="31">
        <v>1115.7</v>
      </c>
      <c r="H72" s="38">
        <v>1484.1</v>
      </c>
      <c r="I72" s="38">
        <v>1484.1</v>
      </c>
      <c r="J72" s="38">
        <v>1507.8</v>
      </c>
      <c r="K72" s="38">
        <v>1507.8</v>
      </c>
      <c r="L72" s="38">
        <v>1554.4</v>
      </c>
      <c r="M72" s="38">
        <v>1554.4</v>
      </c>
    </row>
    <row r="73" spans="1:13" x14ac:dyDescent="0.2">
      <c r="A73" s="40">
        <f t="shared" si="5"/>
        <v>69</v>
      </c>
      <c r="B73" s="26" t="s">
        <v>89</v>
      </c>
      <c r="C73" s="2" t="s">
        <v>33</v>
      </c>
      <c r="D73" s="5"/>
      <c r="E73" s="31">
        <v>17.100000000000001</v>
      </c>
      <c r="F73" s="31">
        <v>122</v>
      </c>
      <c r="G73" s="31">
        <v>10.7</v>
      </c>
      <c r="H73" s="38">
        <v>10.9</v>
      </c>
      <c r="I73" s="38">
        <v>10.9</v>
      </c>
      <c r="J73" s="38">
        <v>11.3</v>
      </c>
      <c r="K73" s="38">
        <v>11.3</v>
      </c>
      <c r="L73" s="38">
        <v>11.8</v>
      </c>
      <c r="M73" s="38">
        <v>11.8</v>
      </c>
    </row>
    <row r="74" spans="1:13" ht="22.5" x14ac:dyDescent="0.2">
      <c r="A74" s="40">
        <f t="shared" si="5"/>
        <v>70</v>
      </c>
      <c r="B74" s="27" t="s">
        <v>90</v>
      </c>
      <c r="C74" s="2" t="s">
        <v>33</v>
      </c>
      <c r="D74" s="5">
        <v>5</v>
      </c>
      <c r="E74" s="31">
        <v>0</v>
      </c>
      <c r="F74" s="31">
        <v>1.5</v>
      </c>
      <c r="G74" s="31">
        <v>2.6</v>
      </c>
      <c r="H74" s="38">
        <v>0</v>
      </c>
      <c r="I74" s="38">
        <v>0</v>
      </c>
      <c r="J74" s="38">
        <v>0</v>
      </c>
      <c r="K74" s="38">
        <v>0</v>
      </c>
      <c r="L74" s="38">
        <v>0</v>
      </c>
      <c r="M74" s="38">
        <v>0</v>
      </c>
    </row>
    <row r="75" spans="1:13" ht="22.5" x14ac:dyDescent="0.2">
      <c r="A75" s="40">
        <f t="shared" si="5"/>
        <v>71</v>
      </c>
      <c r="B75" s="26" t="s">
        <v>15</v>
      </c>
      <c r="C75" s="2" t="s">
        <v>33</v>
      </c>
      <c r="D75" s="5">
        <v>5362.5</v>
      </c>
      <c r="E75" s="31">
        <v>11888</v>
      </c>
      <c r="F75" s="31">
        <v>13643.6</v>
      </c>
      <c r="G75" s="31">
        <v>11318.8</v>
      </c>
      <c r="H75" s="38">
        <v>10987.6</v>
      </c>
      <c r="I75" s="38">
        <v>10987.6</v>
      </c>
      <c r="J75" s="38">
        <v>9742.5</v>
      </c>
      <c r="K75" s="38">
        <v>9742.5</v>
      </c>
      <c r="L75" s="38">
        <v>9500.6</v>
      </c>
      <c r="M75" s="38">
        <v>9500.6</v>
      </c>
    </row>
    <row r="76" spans="1:13" ht="22.5" x14ac:dyDescent="0.2">
      <c r="A76" s="40">
        <f t="shared" si="5"/>
        <v>72</v>
      </c>
      <c r="B76" s="23" t="s">
        <v>16</v>
      </c>
      <c r="C76" s="2" t="s">
        <v>24</v>
      </c>
      <c r="D76" s="5">
        <f t="shared" ref="D76:L76" si="7">D71/D70*100</f>
        <v>5.8432343205376274</v>
      </c>
      <c r="E76" s="31">
        <f t="shared" si="7"/>
        <v>7.8513902130859083</v>
      </c>
      <c r="F76" s="31">
        <f t="shared" si="7"/>
        <v>9.7090141422965175</v>
      </c>
      <c r="G76" s="31">
        <f t="shared" si="7"/>
        <v>9.0508790537717356</v>
      </c>
      <c r="H76" s="38">
        <f t="shared" si="7"/>
        <v>11.976671526765257</v>
      </c>
      <c r="I76" s="38">
        <f t="shared" si="7"/>
        <v>11.976671526765257</v>
      </c>
      <c r="J76" s="38">
        <f t="shared" si="7"/>
        <v>13.489202244796475</v>
      </c>
      <c r="K76" s="38">
        <f t="shared" si="7"/>
        <v>13.489202244796475</v>
      </c>
      <c r="L76" s="38">
        <f t="shared" si="7"/>
        <v>14.152239129649038</v>
      </c>
      <c r="M76" s="38">
        <f>M71/M70*100</f>
        <v>14.152239129649038</v>
      </c>
    </row>
    <row r="77" spans="1:13" ht="33.75" x14ac:dyDescent="0.2">
      <c r="A77" s="40">
        <f t="shared" si="5"/>
        <v>73</v>
      </c>
      <c r="B77" s="23" t="s">
        <v>17</v>
      </c>
      <c r="C77" s="2" t="s">
        <v>24</v>
      </c>
      <c r="D77" s="5">
        <v>39</v>
      </c>
      <c r="E77" s="31">
        <v>45</v>
      </c>
      <c r="F77" s="31">
        <v>58.6</v>
      </c>
      <c r="G77" s="31">
        <v>41.3</v>
      </c>
      <c r="H77" s="38">
        <v>41.3</v>
      </c>
      <c r="I77" s="38">
        <v>41</v>
      </c>
      <c r="J77" s="38">
        <v>41</v>
      </c>
      <c r="K77" s="38">
        <v>56.6</v>
      </c>
      <c r="L77" s="38">
        <v>56.6</v>
      </c>
      <c r="M77" s="38">
        <v>56.6</v>
      </c>
    </row>
    <row r="78" spans="1:13" x14ac:dyDescent="0.2">
      <c r="A78" s="40">
        <f t="shared" si="5"/>
        <v>74</v>
      </c>
      <c r="B78" s="23" t="s">
        <v>91</v>
      </c>
      <c r="C78" s="2" t="s">
        <v>33</v>
      </c>
      <c r="D78" s="5">
        <v>4436.2</v>
      </c>
      <c r="E78" s="31">
        <v>12889.3</v>
      </c>
      <c r="F78" s="31">
        <v>14981</v>
      </c>
      <c r="G78" s="31">
        <v>12656.1</v>
      </c>
      <c r="H78" s="38">
        <v>12482.6</v>
      </c>
      <c r="I78" s="38">
        <v>12482.6</v>
      </c>
      <c r="J78" s="38">
        <v>11261.6</v>
      </c>
      <c r="K78" s="38">
        <v>11261.6</v>
      </c>
      <c r="L78" s="38">
        <v>11066.8</v>
      </c>
      <c r="M78" s="38">
        <v>11066.8</v>
      </c>
    </row>
    <row r="79" spans="1:13" ht="22.5" x14ac:dyDescent="0.2">
      <c r="A79" s="40">
        <f t="shared" si="5"/>
        <v>75</v>
      </c>
      <c r="B79" s="24" t="s">
        <v>92</v>
      </c>
      <c r="C79" s="2" t="s">
        <v>33</v>
      </c>
      <c r="D79" s="5">
        <v>128.4</v>
      </c>
      <c r="E79" s="31">
        <v>233.4</v>
      </c>
      <c r="F79" s="31">
        <v>1395.6</v>
      </c>
      <c r="G79" s="31">
        <v>715.4</v>
      </c>
      <c r="H79" s="38">
        <v>333.5</v>
      </c>
      <c r="I79" s="38">
        <v>333.5</v>
      </c>
      <c r="J79" s="38">
        <v>333.5</v>
      </c>
      <c r="K79" s="38">
        <v>333.5</v>
      </c>
      <c r="L79" s="38">
        <v>333.5</v>
      </c>
      <c r="M79" s="38">
        <v>333.5</v>
      </c>
    </row>
    <row r="80" spans="1:13" x14ac:dyDescent="0.2">
      <c r="A80" s="40">
        <f t="shared" si="5"/>
        <v>76</v>
      </c>
      <c r="B80" s="24" t="s">
        <v>93</v>
      </c>
      <c r="C80" s="2" t="s">
        <v>33</v>
      </c>
      <c r="D80" s="5">
        <v>1339.5</v>
      </c>
      <c r="E80" s="31">
        <v>1401.2</v>
      </c>
      <c r="F80" s="31">
        <v>1401.2</v>
      </c>
      <c r="G80" s="31">
        <v>1412.1</v>
      </c>
      <c r="H80" s="38">
        <v>1415.9</v>
      </c>
      <c r="I80" s="38">
        <v>1415.9</v>
      </c>
      <c r="J80" s="38">
        <v>1132.7</v>
      </c>
      <c r="K80" s="38">
        <v>1132.7</v>
      </c>
      <c r="L80" s="38">
        <v>1132.7</v>
      </c>
      <c r="M80" s="38">
        <v>1132.7</v>
      </c>
    </row>
    <row r="81" spans="1:13" ht="33.75" x14ac:dyDescent="0.2">
      <c r="A81" s="40">
        <f t="shared" si="5"/>
        <v>77</v>
      </c>
      <c r="B81" s="24" t="s">
        <v>94</v>
      </c>
      <c r="C81" s="2" t="s">
        <v>33</v>
      </c>
      <c r="D81" s="5">
        <v>2394.3000000000002</v>
      </c>
      <c r="E81" s="31">
        <v>5419.5</v>
      </c>
      <c r="F81" s="31">
        <v>6119.8</v>
      </c>
      <c r="G81" s="31">
        <v>6636.4</v>
      </c>
      <c r="H81" s="38">
        <v>6632.3</v>
      </c>
      <c r="I81" s="38">
        <v>6632.3</v>
      </c>
      <c r="J81" s="38">
        <v>6094.4</v>
      </c>
      <c r="K81" s="38">
        <v>6094.4</v>
      </c>
      <c r="L81" s="38">
        <v>5925.6</v>
      </c>
      <c r="M81" s="38">
        <v>5925.6</v>
      </c>
    </row>
    <row r="82" spans="1:13" ht="45" x14ac:dyDescent="0.2">
      <c r="A82" s="40">
        <f t="shared" si="5"/>
        <v>78</v>
      </c>
      <c r="B82" s="26" t="s">
        <v>95</v>
      </c>
      <c r="C82" s="2" t="s">
        <v>33</v>
      </c>
      <c r="D82" s="5">
        <f>D81/5</f>
        <v>478.86</v>
      </c>
      <c r="E82" s="31">
        <f>E81/E28</f>
        <v>3.6667794316644113</v>
      </c>
      <c r="F82" s="31">
        <f t="shared" ref="F82:M82" si="8">F81/F28</f>
        <v>4.1945167923235092</v>
      </c>
      <c r="G82" s="31">
        <f t="shared" si="8"/>
        <v>4.673521126760563</v>
      </c>
      <c r="H82" s="38">
        <f t="shared" si="8"/>
        <v>4.6706338028169014</v>
      </c>
      <c r="I82" s="38">
        <f t="shared" si="8"/>
        <v>4.6706338028169014</v>
      </c>
      <c r="J82" s="38">
        <f t="shared" si="8"/>
        <v>4.2918309859154924</v>
      </c>
      <c r="K82" s="38">
        <f t="shared" si="8"/>
        <v>4.2918309859154924</v>
      </c>
      <c r="L82" s="38">
        <f t="shared" si="8"/>
        <v>4.1729577464788736</v>
      </c>
      <c r="M82" s="38">
        <f t="shared" si="8"/>
        <v>4.1729577464788736</v>
      </c>
    </row>
    <row r="83" spans="1:13" x14ac:dyDescent="0.2">
      <c r="A83" s="40">
        <f t="shared" si="5"/>
        <v>79</v>
      </c>
      <c r="B83" s="23" t="s">
        <v>96</v>
      </c>
      <c r="C83" s="2" t="s">
        <v>33</v>
      </c>
      <c r="D83" s="5">
        <f t="shared" ref="D83:J83" si="9">D70-D78</f>
        <v>1264.4099999999999</v>
      </c>
      <c r="E83" s="31">
        <f t="shared" si="9"/>
        <v>11.600000000000364</v>
      </c>
      <c r="F83" s="31">
        <f t="shared" si="9"/>
        <v>129.70000000000073</v>
      </c>
      <c r="G83" s="31">
        <f t="shared" si="9"/>
        <v>-210.90000000000146</v>
      </c>
      <c r="H83" s="38">
        <f t="shared" si="9"/>
        <v>0</v>
      </c>
      <c r="I83" s="38">
        <f t="shared" si="9"/>
        <v>0</v>
      </c>
      <c r="J83" s="38">
        <f t="shared" si="9"/>
        <v>0</v>
      </c>
      <c r="K83" s="38">
        <f>K70-K78</f>
        <v>0</v>
      </c>
      <c r="L83" s="38">
        <f>L70-L78</f>
        <v>0</v>
      </c>
      <c r="M83" s="38">
        <f>M70-M78</f>
        <v>0</v>
      </c>
    </row>
    <row r="84" spans="1:13" ht="22.5" x14ac:dyDescent="0.2">
      <c r="A84" s="40">
        <f t="shared" si="5"/>
        <v>80</v>
      </c>
      <c r="B84" s="23" t="s">
        <v>97</v>
      </c>
      <c r="C84" s="2" t="s">
        <v>33</v>
      </c>
      <c r="D84" s="5">
        <v>0</v>
      </c>
      <c r="E84" s="31">
        <v>0</v>
      </c>
      <c r="F84" s="31">
        <v>0</v>
      </c>
      <c r="G84" s="31">
        <v>0</v>
      </c>
      <c r="H84" s="38">
        <v>0</v>
      </c>
      <c r="I84" s="38">
        <v>0</v>
      </c>
      <c r="J84" s="38">
        <v>0</v>
      </c>
      <c r="K84" s="38">
        <v>0</v>
      </c>
      <c r="L84" s="38">
        <v>0</v>
      </c>
      <c r="M84" s="38">
        <v>0</v>
      </c>
    </row>
    <row r="85" spans="1:13" ht="31.5" x14ac:dyDescent="0.2">
      <c r="A85" s="40">
        <f t="shared" si="5"/>
        <v>81</v>
      </c>
      <c r="B85" s="22" t="s">
        <v>98</v>
      </c>
      <c r="C85" s="2"/>
      <c r="D85" s="5"/>
      <c r="E85" s="5"/>
      <c r="F85" s="5"/>
      <c r="G85" s="5"/>
      <c r="H85" s="38"/>
      <c r="I85" s="38"/>
      <c r="J85" s="38"/>
      <c r="K85" s="38"/>
      <c r="L85" s="38"/>
      <c r="M85" s="38"/>
    </row>
    <row r="86" spans="1:13" ht="22.5" x14ac:dyDescent="0.2">
      <c r="A86" s="40">
        <f t="shared" si="5"/>
        <v>82</v>
      </c>
      <c r="B86" s="23" t="s">
        <v>99</v>
      </c>
      <c r="C86" s="2"/>
      <c r="D86" s="5"/>
      <c r="E86" s="5"/>
      <c r="F86" s="5"/>
      <c r="G86" s="5"/>
      <c r="H86" s="5"/>
      <c r="I86" s="5"/>
      <c r="J86" s="5"/>
      <c r="K86" s="5"/>
      <c r="L86" s="5"/>
      <c r="M86" s="5"/>
    </row>
    <row r="87" spans="1:13" ht="22.5" x14ac:dyDescent="0.2">
      <c r="A87" s="40">
        <f t="shared" si="5"/>
        <v>83</v>
      </c>
      <c r="B87" s="23" t="s">
        <v>100</v>
      </c>
      <c r="C87" s="2" t="s">
        <v>101</v>
      </c>
      <c r="D87" s="5">
        <v>17.5</v>
      </c>
      <c r="E87" s="17">
        <v>31.7</v>
      </c>
      <c r="F87" s="17">
        <v>31.8</v>
      </c>
      <c r="G87" s="37">
        <v>31.8</v>
      </c>
      <c r="H87" s="37">
        <v>31.8</v>
      </c>
      <c r="I87" s="37">
        <v>31.8</v>
      </c>
      <c r="J87" s="37">
        <v>31.8</v>
      </c>
      <c r="K87" s="37">
        <v>31.8</v>
      </c>
      <c r="L87" s="37">
        <v>31.8</v>
      </c>
      <c r="M87" s="37">
        <v>31.8</v>
      </c>
    </row>
    <row r="88" spans="1:13" ht="22.5" x14ac:dyDescent="0.2">
      <c r="A88" s="40">
        <f t="shared" si="5"/>
        <v>84</v>
      </c>
      <c r="B88" s="24" t="s">
        <v>102</v>
      </c>
      <c r="C88" s="2" t="s">
        <v>101</v>
      </c>
      <c r="D88" s="5">
        <v>17</v>
      </c>
      <c r="E88" s="5">
        <v>26.8</v>
      </c>
      <c r="F88" s="5">
        <v>26.8</v>
      </c>
      <c r="G88" s="37">
        <v>31.6</v>
      </c>
      <c r="H88" s="37">
        <v>31.6</v>
      </c>
      <c r="I88" s="37">
        <v>31.6</v>
      </c>
      <c r="J88" s="37">
        <v>31.6</v>
      </c>
      <c r="K88" s="37">
        <v>31.6</v>
      </c>
      <c r="L88" s="37">
        <v>31.6</v>
      </c>
      <c r="M88" s="37">
        <v>31.6</v>
      </c>
    </row>
    <row r="89" spans="1:13" ht="33.75" x14ac:dyDescent="0.2">
      <c r="A89" s="40">
        <f t="shared" si="5"/>
        <v>85</v>
      </c>
      <c r="B89" s="23" t="s">
        <v>103</v>
      </c>
      <c r="C89" s="2" t="s">
        <v>104</v>
      </c>
      <c r="D89" s="5">
        <v>22.2</v>
      </c>
      <c r="E89" s="5">
        <v>20.3</v>
      </c>
      <c r="F89" s="5">
        <v>21.2</v>
      </c>
      <c r="G89" s="37">
        <v>22.4</v>
      </c>
      <c r="H89" s="37">
        <v>22.4</v>
      </c>
      <c r="I89" s="37">
        <v>22.4</v>
      </c>
      <c r="J89" s="37">
        <v>22.4</v>
      </c>
      <c r="K89" s="37">
        <v>22.4</v>
      </c>
      <c r="L89" s="37">
        <v>22.4</v>
      </c>
      <c r="M89" s="37">
        <v>22.4</v>
      </c>
    </row>
    <row r="90" spans="1:13" ht="22.5" x14ac:dyDescent="0.2">
      <c r="A90" s="40">
        <f t="shared" si="5"/>
        <v>86</v>
      </c>
      <c r="B90" s="28" t="s">
        <v>105</v>
      </c>
      <c r="C90" s="2"/>
      <c r="D90" s="5"/>
      <c r="E90" s="5"/>
      <c r="F90" s="5"/>
      <c r="G90" s="5"/>
      <c r="H90" s="5"/>
      <c r="I90" s="5"/>
      <c r="J90" s="5"/>
      <c r="K90" s="5"/>
      <c r="L90" s="5"/>
      <c r="M90" s="5"/>
    </row>
    <row r="91" spans="1:13" ht="22.5" x14ac:dyDescent="0.2">
      <c r="A91" s="40">
        <f t="shared" si="5"/>
        <v>87</v>
      </c>
      <c r="B91" s="23" t="s">
        <v>106</v>
      </c>
      <c r="C91" s="2" t="s">
        <v>101</v>
      </c>
      <c r="D91" s="5"/>
      <c r="E91" s="5"/>
      <c r="F91" s="5"/>
      <c r="G91" s="5"/>
      <c r="H91" s="5"/>
      <c r="I91" s="5"/>
      <c r="J91" s="5"/>
      <c r="K91" s="5"/>
      <c r="L91" s="5"/>
      <c r="M91" s="5"/>
    </row>
    <row r="92" spans="1:13" ht="22.5" x14ac:dyDescent="0.2">
      <c r="A92" s="40">
        <f t="shared" si="5"/>
        <v>88</v>
      </c>
      <c r="B92" s="23" t="s">
        <v>107</v>
      </c>
      <c r="C92" s="2" t="s">
        <v>101</v>
      </c>
      <c r="D92" s="5"/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</row>
    <row r="93" spans="1:13" x14ac:dyDescent="0.2">
      <c r="A93" s="40">
        <f t="shared" si="5"/>
        <v>89</v>
      </c>
      <c r="B93" s="23" t="s">
        <v>108</v>
      </c>
      <c r="C93" s="2" t="s">
        <v>27</v>
      </c>
      <c r="D93" s="5">
        <v>292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</row>
    <row r="94" spans="1:13" x14ac:dyDescent="0.2">
      <c r="A94" s="40">
        <f t="shared" si="5"/>
        <v>90</v>
      </c>
      <c r="B94" s="23" t="s">
        <v>109</v>
      </c>
      <c r="C94" s="2" t="s">
        <v>27</v>
      </c>
      <c r="D94" s="5"/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</row>
    <row r="95" spans="1:13" ht="22.5" x14ac:dyDescent="0.2">
      <c r="A95" s="40">
        <f t="shared" si="5"/>
        <v>91</v>
      </c>
      <c r="B95" s="23" t="s">
        <v>110</v>
      </c>
      <c r="C95" s="2" t="s">
        <v>63</v>
      </c>
      <c r="D95" s="5">
        <v>0.4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</row>
    <row r="96" spans="1:13" ht="22.5" x14ac:dyDescent="0.2">
      <c r="A96" s="40">
        <f t="shared" si="5"/>
        <v>92</v>
      </c>
      <c r="B96" s="23" t="s">
        <v>111</v>
      </c>
      <c r="C96" s="2" t="s">
        <v>63</v>
      </c>
      <c r="D96" s="5"/>
      <c r="E96" s="5"/>
      <c r="F96" s="5"/>
      <c r="G96" s="5"/>
      <c r="H96" s="5"/>
      <c r="I96" s="5"/>
      <c r="J96" s="5"/>
      <c r="K96" s="5"/>
      <c r="L96" s="5"/>
      <c r="M96" s="5"/>
    </row>
    <row r="97" spans="1:13" x14ac:dyDescent="0.2">
      <c r="A97" s="40">
        <f t="shared" si="5"/>
        <v>93</v>
      </c>
      <c r="B97" s="23" t="s">
        <v>112</v>
      </c>
      <c r="C97" s="2" t="s">
        <v>101</v>
      </c>
      <c r="D97" s="5"/>
      <c r="E97" s="5"/>
      <c r="F97" s="5"/>
      <c r="G97" s="5"/>
      <c r="H97" s="5"/>
      <c r="I97" s="5"/>
      <c r="J97" s="5"/>
      <c r="K97" s="5"/>
      <c r="L97" s="5"/>
      <c r="M97" s="5"/>
    </row>
    <row r="98" spans="1:13" ht="45" x14ac:dyDescent="0.2">
      <c r="A98" s="40">
        <f t="shared" si="5"/>
        <v>94</v>
      </c>
      <c r="B98" s="23" t="s">
        <v>113</v>
      </c>
      <c r="C98" s="2" t="s">
        <v>24</v>
      </c>
      <c r="D98" s="5">
        <v>16.600000000000001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</row>
    <row r="99" spans="1:13" ht="33.75" x14ac:dyDescent="0.2">
      <c r="A99" s="40">
        <f t="shared" si="5"/>
        <v>95</v>
      </c>
      <c r="B99" s="23" t="s">
        <v>114</v>
      </c>
      <c r="C99" s="2" t="s">
        <v>24</v>
      </c>
      <c r="D99" s="5">
        <v>16.600000000000001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</row>
    <row r="100" spans="1:13" ht="45" x14ac:dyDescent="0.2">
      <c r="A100" s="40">
        <f t="shared" si="5"/>
        <v>96</v>
      </c>
      <c r="B100" s="23" t="s">
        <v>115</v>
      </c>
      <c r="C100" s="2" t="s">
        <v>24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</row>
    <row r="101" spans="1:13" ht="45" x14ac:dyDescent="0.2">
      <c r="A101" s="40">
        <f t="shared" si="5"/>
        <v>97</v>
      </c>
      <c r="B101" s="23" t="s">
        <v>116</v>
      </c>
      <c r="C101" s="2" t="s">
        <v>24</v>
      </c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ht="22.5" x14ac:dyDescent="0.2">
      <c r="A102" s="40">
        <f t="shared" si="5"/>
        <v>98</v>
      </c>
      <c r="B102" s="23" t="s">
        <v>117</v>
      </c>
      <c r="C102" s="2" t="s">
        <v>27</v>
      </c>
      <c r="D102" s="9">
        <v>142</v>
      </c>
      <c r="E102" s="9">
        <v>250</v>
      </c>
      <c r="F102" s="9">
        <v>250</v>
      </c>
      <c r="G102" s="9">
        <v>250</v>
      </c>
      <c r="H102" s="9">
        <v>250</v>
      </c>
      <c r="I102" s="9">
        <v>250</v>
      </c>
      <c r="J102" s="9">
        <v>250</v>
      </c>
      <c r="K102" s="9">
        <v>250</v>
      </c>
      <c r="L102" s="9">
        <v>250</v>
      </c>
      <c r="M102" s="9">
        <v>250</v>
      </c>
    </row>
    <row r="103" spans="1:13" ht="22.5" x14ac:dyDescent="0.2">
      <c r="A103" s="40">
        <f t="shared" si="5"/>
        <v>99</v>
      </c>
      <c r="B103" s="23" t="s">
        <v>118</v>
      </c>
      <c r="C103" s="2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ht="33.75" x14ac:dyDescent="0.2">
      <c r="A104" s="40">
        <f t="shared" si="5"/>
        <v>100</v>
      </c>
      <c r="B104" s="23" t="s">
        <v>119</v>
      </c>
      <c r="C104" s="2" t="s">
        <v>30</v>
      </c>
      <c r="D104" s="9">
        <v>0</v>
      </c>
      <c r="E104" s="9">
        <v>0</v>
      </c>
      <c r="F104" s="9">
        <v>0</v>
      </c>
      <c r="G104" s="9">
        <v>0</v>
      </c>
      <c r="H104" s="9">
        <v>0</v>
      </c>
      <c r="I104" s="9">
        <v>0</v>
      </c>
      <c r="J104" s="9">
        <v>0</v>
      </c>
      <c r="K104" s="9">
        <v>0</v>
      </c>
      <c r="L104" s="9">
        <v>0</v>
      </c>
      <c r="M104" s="9">
        <v>0</v>
      </c>
    </row>
    <row r="105" spans="1:13" ht="33.75" x14ac:dyDescent="0.2">
      <c r="A105" s="40">
        <f t="shared" si="5"/>
        <v>101</v>
      </c>
      <c r="B105" s="23" t="s">
        <v>120</v>
      </c>
      <c r="C105" s="2" t="s">
        <v>27</v>
      </c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13" ht="33.75" x14ac:dyDescent="0.2">
      <c r="A106" s="40">
        <f t="shared" si="5"/>
        <v>102</v>
      </c>
      <c r="B106" s="23" t="s">
        <v>121</v>
      </c>
      <c r="C106" s="2" t="s">
        <v>27</v>
      </c>
      <c r="D106" s="9">
        <v>4</v>
      </c>
      <c r="E106" s="9">
        <v>4</v>
      </c>
      <c r="F106" s="9">
        <v>4</v>
      </c>
      <c r="G106" s="34">
        <v>5</v>
      </c>
      <c r="H106" s="34">
        <v>5</v>
      </c>
      <c r="I106" s="34">
        <v>5</v>
      </c>
      <c r="J106" s="34">
        <v>5</v>
      </c>
      <c r="K106" s="34">
        <v>5</v>
      </c>
      <c r="L106" s="34">
        <v>5</v>
      </c>
      <c r="M106" s="34">
        <v>5</v>
      </c>
    </row>
    <row r="107" spans="1:13" ht="67.5" x14ac:dyDescent="0.2">
      <c r="A107" s="40">
        <f t="shared" si="5"/>
        <v>103</v>
      </c>
      <c r="B107" s="23" t="s">
        <v>122</v>
      </c>
      <c r="C107" s="2" t="s">
        <v>24</v>
      </c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x14ac:dyDescent="0.2">
      <c r="A108" s="40">
        <f t="shared" si="5"/>
        <v>104</v>
      </c>
      <c r="B108" s="22" t="s">
        <v>124</v>
      </c>
      <c r="C108" s="2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x14ac:dyDescent="0.2">
      <c r="A109" s="40">
        <f t="shared" si="5"/>
        <v>105</v>
      </c>
      <c r="B109" s="28" t="s">
        <v>125</v>
      </c>
      <c r="C109" s="2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x14ac:dyDescent="0.2">
      <c r="A110" s="40">
        <f t="shared" si="5"/>
        <v>106</v>
      </c>
      <c r="B110" s="23" t="s">
        <v>126</v>
      </c>
      <c r="C110" s="2" t="s">
        <v>25</v>
      </c>
      <c r="D110" s="1">
        <v>10.5</v>
      </c>
      <c r="E110" s="15">
        <v>21.7</v>
      </c>
      <c r="F110" s="15">
        <v>21.7</v>
      </c>
      <c r="G110" s="15">
        <v>21.7</v>
      </c>
      <c r="H110" s="15">
        <v>21.7</v>
      </c>
      <c r="I110" s="15">
        <v>21.7</v>
      </c>
      <c r="J110" s="15">
        <v>21.7</v>
      </c>
      <c r="K110" s="15">
        <v>21.7</v>
      </c>
      <c r="L110" s="15">
        <v>21.7</v>
      </c>
      <c r="M110" s="15">
        <v>21.7</v>
      </c>
    </row>
    <row r="111" spans="1:13" ht="33.75" x14ac:dyDescent="0.2">
      <c r="A111" s="40">
        <f t="shared" si="5"/>
        <v>107</v>
      </c>
      <c r="B111" s="24" t="s">
        <v>127</v>
      </c>
      <c r="C111" s="2" t="s">
        <v>25</v>
      </c>
      <c r="D111" s="1">
        <v>10.3</v>
      </c>
      <c r="E111" s="15">
        <v>21.7</v>
      </c>
      <c r="F111" s="15">
        <v>21.7</v>
      </c>
      <c r="G111" s="15">
        <v>21.7</v>
      </c>
      <c r="H111" s="15">
        <v>21.7</v>
      </c>
      <c r="I111" s="15">
        <v>21.7</v>
      </c>
      <c r="J111" s="15">
        <v>21.7</v>
      </c>
      <c r="K111" s="15">
        <v>21.7</v>
      </c>
      <c r="L111" s="15">
        <v>21.7</v>
      </c>
      <c r="M111" s="15">
        <v>21.7</v>
      </c>
    </row>
    <row r="112" spans="1:13" ht="45" x14ac:dyDescent="0.2">
      <c r="A112" s="40">
        <f t="shared" si="5"/>
        <v>108</v>
      </c>
      <c r="B112" s="26" t="s">
        <v>128</v>
      </c>
      <c r="C112" s="2" t="s">
        <v>25</v>
      </c>
      <c r="D112" s="1">
        <v>3</v>
      </c>
      <c r="E112" s="15">
        <v>21.7</v>
      </c>
      <c r="F112" s="15">
        <v>21.7</v>
      </c>
      <c r="G112" s="15">
        <v>21.7</v>
      </c>
      <c r="H112" s="15">
        <v>21.7</v>
      </c>
      <c r="I112" s="15">
        <v>21.7</v>
      </c>
      <c r="J112" s="15">
        <v>21.7</v>
      </c>
      <c r="K112" s="15">
        <v>21.7</v>
      </c>
      <c r="L112" s="15">
        <v>21.7</v>
      </c>
      <c r="M112" s="15">
        <v>21.7</v>
      </c>
    </row>
    <row r="113" spans="1:14" ht="45" x14ac:dyDescent="0.2">
      <c r="A113" s="40">
        <f t="shared" si="5"/>
        <v>109</v>
      </c>
      <c r="B113" s="26" t="s">
        <v>129</v>
      </c>
      <c r="C113" s="2" t="s">
        <v>25</v>
      </c>
      <c r="D113" s="1">
        <v>2.2999999999999998</v>
      </c>
      <c r="E113" s="15">
        <v>0</v>
      </c>
      <c r="F113" s="15">
        <v>0</v>
      </c>
      <c r="G113" s="15">
        <v>0</v>
      </c>
      <c r="H113" s="15">
        <v>0</v>
      </c>
      <c r="I113" s="15">
        <v>0</v>
      </c>
      <c r="J113" s="15">
        <v>0</v>
      </c>
      <c r="K113" s="15">
        <v>0</v>
      </c>
      <c r="L113" s="15">
        <v>0</v>
      </c>
      <c r="M113" s="15">
        <v>0</v>
      </c>
    </row>
    <row r="114" spans="1:14" ht="33.75" x14ac:dyDescent="0.2">
      <c r="A114" s="40">
        <f t="shared" si="5"/>
        <v>110</v>
      </c>
      <c r="B114" s="26" t="s">
        <v>130</v>
      </c>
      <c r="C114" s="2" t="s">
        <v>25</v>
      </c>
      <c r="D114" s="1">
        <v>3</v>
      </c>
      <c r="E114" s="15">
        <v>21.7</v>
      </c>
      <c r="F114" s="15">
        <v>21.7</v>
      </c>
      <c r="G114" s="15">
        <v>21.7</v>
      </c>
      <c r="H114" s="15">
        <v>21.7</v>
      </c>
      <c r="I114" s="15">
        <v>21.7</v>
      </c>
      <c r="J114" s="15">
        <v>21.7</v>
      </c>
      <c r="K114" s="15">
        <v>21.7</v>
      </c>
      <c r="L114" s="15">
        <v>21.7</v>
      </c>
      <c r="M114" s="15">
        <v>21.7</v>
      </c>
    </row>
    <row r="115" spans="1:14" s="3" customFormat="1" ht="22.5" x14ac:dyDescent="0.2">
      <c r="A115" s="40">
        <f t="shared" si="5"/>
        <v>111</v>
      </c>
      <c r="B115" s="26" t="s">
        <v>131</v>
      </c>
      <c r="C115" s="2" t="s">
        <v>25</v>
      </c>
      <c r="D115" s="1">
        <v>10.3</v>
      </c>
      <c r="E115" s="15">
        <v>21.7</v>
      </c>
      <c r="F115" s="15">
        <v>21.7</v>
      </c>
      <c r="G115" s="15">
        <v>21.7</v>
      </c>
      <c r="H115" s="15">
        <v>21.7</v>
      </c>
      <c r="I115" s="15">
        <v>21.7</v>
      </c>
      <c r="J115" s="15">
        <v>21.7</v>
      </c>
      <c r="K115" s="15">
        <v>21.7</v>
      </c>
      <c r="L115" s="15">
        <v>21.7</v>
      </c>
      <c r="M115" s="15">
        <v>21.7</v>
      </c>
    </row>
    <row r="116" spans="1:14" s="3" customFormat="1" x14ac:dyDescent="0.2">
      <c r="A116" s="40">
        <f t="shared" si="5"/>
        <v>112</v>
      </c>
      <c r="B116" s="22" t="s">
        <v>132</v>
      </c>
      <c r="C116" s="2"/>
      <c r="D116" s="1"/>
      <c r="E116" s="15"/>
      <c r="F116" s="15"/>
      <c r="G116" s="15"/>
      <c r="H116" s="15"/>
      <c r="I116" s="15"/>
      <c r="J116" s="15"/>
      <c r="K116" s="15"/>
      <c r="L116" s="15"/>
      <c r="M116" s="15"/>
    </row>
    <row r="117" spans="1:14" s="3" customFormat="1" ht="33.75" x14ac:dyDescent="0.2">
      <c r="A117" s="40">
        <f t="shared" si="5"/>
        <v>113</v>
      </c>
      <c r="B117" s="23" t="s">
        <v>133</v>
      </c>
      <c r="C117" s="2" t="s">
        <v>27</v>
      </c>
      <c r="D117" s="9">
        <v>1</v>
      </c>
      <c r="E117" s="10">
        <v>1</v>
      </c>
      <c r="F117" s="10">
        <v>1</v>
      </c>
      <c r="G117" s="10">
        <v>1</v>
      </c>
      <c r="H117" s="10">
        <v>1</v>
      </c>
      <c r="I117" s="10">
        <v>1</v>
      </c>
      <c r="J117" s="10">
        <v>1</v>
      </c>
      <c r="K117" s="10">
        <v>1</v>
      </c>
      <c r="L117" s="10">
        <v>1</v>
      </c>
      <c r="M117" s="10">
        <v>1</v>
      </c>
    </row>
    <row r="118" spans="1:14" s="3" customFormat="1" ht="33.75" x14ac:dyDescent="0.2">
      <c r="A118" s="40">
        <f t="shared" si="5"/>
        <v>114</v>
      </c>
      <c r="B118" s="23" t="s">
        <v>134</v>
      </c>
      <c r="C118" s="2" t="s">
        <v>27</v>
      </c>
      <c r="D118" s="9">
        <v>1</v>
      </c>
      <c r="E118" s="10">
        <v>3</v>
      </c>
      <c r="F118" s="10">
        <v>3</v>
      </c>
      <c r="G118" s="10">
        <v>3</v>
      </c>
      <c r="H118" s="10">
        <v>3</v>
      </c>
      <c r="I118" s="10">
        <v>3</v>
      </c>
      <c r="J118" s="10">
        <v>3</v>
      </c>
      <c r="K118" s="10">
        <v>3</v>
      </c>
      <c r="L118" s="10">
        <v>3</v>
      </c>
      <c r="M118" s="10">
        <v>3</v>
      </c>
    </row>
    <row r="119" spans="1:14" s="3" customFormat="1" ht="22.5" x14ac:dyDescent="0.2">
      <c r="A119" s="40">
        <f t="shared" si="5"/>
        <v>115</v>
      </c>
      <c r="B119" s="23" t="s">
        <v>135</v>
      </c>
      <c r="C119" s="2" t="s">
        <v>27</v>
      </c>
      <c r="D119" s="9">
        <v>2</v>
      </c>
      <c r="E119" s="10">
        <v>4</v>
      </c>
      <c r="F119" s="10">
        <v>4</v>
      </c>
      <c r="G119" s="10">
        <v>4</v>
      </c>
      <c r="H119" s="10">
        <v>4</v>
      </c>
      <c r="I119" s="10">
        <v>4</v>
      </c>
      <c r="J119" s="10">
        <v>4</v>
      </c>
      <c r="K119" s="10">
        <v>4</v>
      </c>
      <c r="L119" s="10">
        <v>4</v>
      </c>
      <c r="M119" s="10">
        <v>4</v>
      </c>
    </row>
    <row r="120" spans="1:14" s="3" customFormat="1" ht="33.75" x14ac:dyDescent="0.2">
      <c r="A120" s="40">
        <f t="shared" si="5"/>
        <v>116</v>
      </c>
      <c r="B120" s="23" t="s">
        <v>136</v>
      </c>
      <c r="C120" s="2" t="s">
        <v>27</v>
      </c>
      <c r="D120" s="9">
        <v>90</v>
      </c>
      <c r="E120" s="10">
        <v>55</v>
      </c>
      <c r="F120" s="10">
        <v>55</v>
      </c>
      <c r="G120" s="10">
        <v>55</v>
      </c>
      <c r="H120" s="10">
        <v>55</v>
      </c>
      <c r="I120" s="10">
        <v>55</v>
      </c>
      <c r="J120" s="10">
        <v>55</v>
      </c>
      <c r="K120" s="10">
        <v>55</v>
      </c>
      <c r="L120" s="10">
        <v>55</v>
      </c>
      <c r="M120" s="10">
        <v>55</v>
      </c>
    </row>
    <row r="121" spans="1:14" s="3" customFormat="1" ht="33.75" x14ac:dyDescent="0.2">
      <c r="A121" s="40">
        <f t="shared" si="5"/>
        <v>117</v>
      </c>
      <c r="B121" s="23" t="s">
        <v>137</v>
      </c>
      <c r="C121" s="2" t="s">
        <v>138</v>
      </c>
      <c r="D121" s="1">
        <v>0.09</v>
      </c>
      <c r="E121" s="1">
        <f>E120/1000</f>
        <v>5.5E-2</v>
      </c>
      <c r="F121" s="1">
        <f t="shared" ref="F121:L121" si="10">F120/1000</f>
        <v>5.5E-2</v>
      </c>
      <c r="G121" s="1">
        <f t="shared" si="10"/>
        <v>5.5E-2</v>
      </c>
      <c r="H121" s="1">
        <f t="shared" si="10"/>
        <v>5.5E-2</v>
      </c>
      <c r="I121" s="1">
        <f t="shared" si="10"/>
        <v>5.5E-2</v>
      </c>
      <c r="J121" s="1">
        <f t="shared" si="10"/>
        <v>5.5E-2</v>
      </c>
      <c r="K121" s="1">
        <f t="shared" si="10"/>
        <v>5.5E-2</v>
      </c>
      <c r="L121" s="1">
        <f t="shared" si="10"/>
        <v>5.5E-2</v>
      </c>
      <c r="M121" s="1">
        <f>M120/1000</f>
        <v>5.5E-2</v>
      </c>
    </row>
    <row r="122" spans="1:14" s="3" customFormat="1" x14ac:dyDescent="0.2">
      <c r="A122" s="40">
        <f t="shared" si="5"/>
        <v>118</v>
      </c>
      <c r="B122" s="22" t="s">
        <v>139</v>
      </c>
      <c r="C122" s="2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4" s="3" customFormat="1" ht="33.75" x14ac:dyDescent="0.2">
      <c r="A123" s="40">
        <f t="shared" si="5"/>
        <v>119</v>
      </c>
      <c r="B123" s="23" t="s">
        <v>140</v>
      </c>
      <c r="C123" s="2" t="s">
        <v>27</v>
      </c>
      <c r="D123" s="9">
        <v>9</v>
      </c>
      <c r="E123" s="9">
        <v>20</v>
      </c>
      <c r="F123" s="9">
        <v>20</v>
      </c>
      <c r="G123" s="9">
        <v>20</v>
      </c>
      <c r="H123" s="9">
        <v>20</v>
      </c>
      <c r="I123" s="9">
        <v>20</v>
      </c>
      <c r="J123" s="9">
        <v>20</v>
      </c>
      <c r="K123" s="9">
        <v>21</v>
      </c>
      <c r="L123" s="9">
        <v>22</v>
      </c>
      <c r="M123" s="9">
        <v>22</v>
      </c>
    </row>
    <row r="124" spans="1:14" s="3" customFormat="1" x14ac:dyDescent="0.2">
      <c r="A124" s="40">
        <f t="shared" si="5"/>
        <v>120</v>
      </c>
      <c r="B124" s="24" t="s">
        <v>141</v>
      </c>
      <c r="C124" s="2" t="s">
        <v>27</v>
      </c>
      <c r="D124" s="10">
        <v>6</v>
      </c>
      <c r="E124" s="10">
        <v>7</v>
      </c>
      <c r="F124" s="10">
        <v>7</v>
      </c>
      <c r="G124" s="10">
        <v>7</v>
      </c>
      <c r="H124" s="10">
        <v>7</v>
      </c>
      <c r="I124" s="10">
        <v>7</v>
      </c>
      <c r="J124" s="10">
        <v>7</v>
      </c>
      <c r="K124" s="10">
        <v>7</v>
      </c>
      <c r="L124" s="10">
        <v>7</v>
      </c>
      <c r="M124" s="10">
        <v>7</v>
      </c>
    </row>
    <row r="125" spans="1:14" s="3" customFormat="1" x14ac:dyDescent="0.2">
      <c r="A125" s="40">
        <f t="shared" si="5"/>
        <v>121</v>
      </c>
      <c r="B125" s="26" t="s">
        <v>142</v>
      </c>
      <c r="C125" s="2" t="s">
        <v>123</v>
      </c>
      <c r="D125" s="15">
        <v>310</v>
      </c>
      <c r="E125" s="15">
        <v>472.8</v>
      </c>
      <c r="F125" s="15">
        <v>472.8</v>
      </c>
      <c r="G125" s="15">
        <v>472.8</v>
      </c>
      <c r="H125" s="15">
        <v>472.8</v>
      </c>
      <c r="I125" s="15">
        <v>472.8</v>
      </c>
      <c r="J125" s="15">
        <v>472.8</v>
      </c>
      <c r="K125" s="15">
        <v>472.8</v>
      </c>
      <c r="L125" s="15">
        <v>472.8</v>
      </c>
      <c r="M125" s="15">
        <v>472.8</v>
      </c>
      <c r="N125" s="3" t="s">
        <v>191</v>
      </c>
    </row>
    <row r="126" spans="1:14" s="3" customFormat="1" x14ac:dyDescent="0.2">
      <c r="A126" s="40">
        <f t="shared" si="5"/>
        <v>122</v>
      </c>
      <c r="B126" s="24" t="s">
        <v>143</v>
      </c>
      <c r="C126" s="2" t="s">
        <v>27</v>
      </c>
      <c r="D126" s="10">
        <v>2</v>
      </c>
      <c r="E126" s="10">
        <v>3</v>
      </c>
      <c r="F126" s="10">
        <v>3</v>
      </c>
      <c r="G126" s="10">
        <v>3</v>
      </c>
      <c r="H126" s="10">
        <v>3</v>
      </c>
      <c r="I126" s="10">
        <v>3</v>
      </c>
      <c r="J126" s="10">
        <v>3</v>
      </c>
      <c r="K126" s="10">
        <v>3</v>
      </c>
      <c r="L126" s="10">
        <v>3</v>
      </c>
      <c r="M126" s="10">
        <v>3</v>
      </c>
    </row>
    <row r="127" spans="1:14" s="3" customFormat="1" x14ac:dyDescent="0.2">
      <c r="A127" s="40">
        <f t="shared" si="5"/>
        <v>123</v>
      </c>
      <c r="B127" s="26" t="s">
        <v>144</v>
      </c>
      <c r="C127" s="2" t="s">
        <v>123</v>
      </c>
      <c r="D127" s="15">
        <v>36</v>
      </c>
      <c r="E127" s="15">
        <v>40</v>
      </c>
      <c r="F127" s="15">
        <v>40</v>
      </c>
      <c r="G127" s="15">
        <v>40</v>
      </c>
      <c r="H127" s="15">
        <v>40</v>
      </c>
      <c r="I127" s="15">
        <v>40</v>
      </c>
      <c r="J127" s="15">
        <v>40</v>
      </c>
      <c r="K127" s="15">
        <v>40</v>
      </c>
      <c r="L127" s="15">
        <v>40</v>
      </c>
      <c r="M127" s="15">
        <v>40</v>
      </c>
    </row>
    <row r="128" spans="1:14" s="3" customFormat="1" ht="22.5" x14ac:dyDescent="0.2">
      <c r="A128" s="40">
        <f t="shared" si="5"/>
        <v>124</v>
      </c>
      <c r="B128" s="26" t="s">
        <v>196</v>
      </c>
      <c r="C128" s="2" t="s">
        <v>27</v>
      </c>
      <c r="D128" s="15"/>
      <c r="E128" s="15">
        <v>15</v>
      </c>
      <c r="F128" s="15">
        <v>15</v>
      </c>
      <c r="G128" s="15">
        <v>15</v>
      </c>
      <c r="H128" s="15">
        <v>15</v>
      </c>
      <c r="I128" s="15">
        <v>15</v>
      </c>
      <c r="J128" s="15">
        <v>15</v>
      </c>
      <c r="K128" s="15">
        <v>15</v>
      </c>
      <c r="L128" s="15">
        <v>15</v>
      </c>
      <c r="M128" s="15">
        <v>15</v>
      </c>
    </row>
    <row r="129" spans="1:13" x14ac:dyDescent="0.2">
      <c r="A129" s="40">
        <f t="shared" si="5"/>
        <v>125</v>
      </c>
      <c r="B129" s="26" t="s">
        <v>195</v>
      </c>
      <c r="C129" s="2" t="s">
        <v>123</v>
      </c>
      <c r="D129" s="15"/>
      <c r="E129" s="15">
        <v>839.3</v>
      </c>
      <c r="F129" s="15">
        <v>839.3</v>
      </c>
      <c r="G129" s="15">
        <v>839.3</v>
      </c>
      <c r="H129" s="15">
        <v>839.3</v>
      </c>
      <c r="I129" s="15">
        <v>839.3</v>
      </c>
      <c r="J129" s="15">
        <v>839.3</v>
      </c>
      <c r="K129" s="15">
        <v>839.3</v>
      </c>
      <c r="L129" s="15">
        <v>839.3</v>
      </c>
      <c r="M129" s="15">
        <v>839.3</v>
      </c>
    </row>
    <row r="130" spans="1:13" x14ac:dyDescent="0.2">
      <c r="A130" s="40">
        <f t="shared" si="5"/>
        <v>126</v>
      </c>
      <c r="B130" s="24" t="s">
        <v>146</v>
      </c>
      <c r="C130" s="2" t="s">
        <v>27</v>
      </c>
      <c r="D130" s="10">
        <v>1</v>
      </c>
      <c r="E130" s="10">
        <v>1</v>
      </c>
      <c r="F130" s="10">
        <v>1</v>
      </c>
      <c r="G130" s="10">
        <v>1</v>
      </c>
      <c r="H130" s="10">
        <v>1</v>
      </c>
      <c r="I130" s="10">
        <v>1</v>
      </c>
      <c r="J130" s="10">
        <v>1</v>
      </c>
      <c r="K130" s="10">
        <v>1</v>
      </c>
      <c r="L130" s="10">
        <v>1</v>
      </c>
      <c r="M130" s="10">
        <v>1</v>
      </c>
    </row>
    <row r="131" spans="1:13" x14ac:dyDescent="0.2">
      <c r="A131" s="40">
        <f t="shared" si="5"/>
        <v>127</v>
      </c>
      <c r="B131" s="24" t="s">
        <v>147</v>
      </c>
      <c r="C131" s="2" t="s">
        <v>27</v>
      </c>
      <c r="D131" s="9">
        <v>1</v>
      </c>
      <c r="E131" s="9">
        <v>1</v>
      </c>
      <c r="F131" s="9">
        <v>1</v>
      </c>
      <c r="G131" s="9">
        <v>1</v>
      </c>
      <c r="H131" s="9">
        <v>1</v>
      </c>
      <c r="I131" s="9">
        <v>1</v>
      </c>
      <c r="J131" s="9">
        <v>1</v>
      </c>
      <c r="K131" s="9">
        <v>1</v>
      </c>
      <c r="L131" s="9">
        <v>1</v>
      </c>
      <c r="M131" s="9">
        <v>1</v>
      </c>
    </row>
    <row r="132" spans="1:13" ht="22.5" x14ac:dyDescent="0.2">
      <c r="A132" s="40">
        <f t="shared" si="5"/>
        <v>128</v>
      </c>
      <c r="B132" s="24" t="s">
        <v>148</v>
      </c>
      <c r="C132" s="2" t="s">
        <v>145</v>
      </c>
      <c r="D132" s="9">
        <v>8</v>
      </c>
      <c r="E132" s="9">
        <v>10</v>
      </c>
      <c r="F132" s="9">
        <v>10</v>
      </c>
      <c r="G132" s="9">
        <v>10</v>
      </c>
      <c r="H132" s="9">
        <v>10</v>
      </c>
      <c r="I132" s="9">
        <v>10</v>
      </c>
      <c r="J132" s="9">
        <v>10</v>
      </c>
      <c r="K132" s="9">
        <v>10</v>
      </c>
      <c r="L132" s="9">
        <v>10</v>
      </c>
      <c r="M132" s="9">
        <v>10</v>
      </c>
    </row>
    <row r="133" spans="1:13" x14ac:dyDescent="0.2">
      <c r="A133" s="40">
        <f t="shared" si="5"/>
        <v>129</v>
      </c>
      <c r="B133" s="22" t="s">
        <v>149</v>
      </c>
      <c r="C133" s="2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x14ac:dyDescent="0.2">
      <c r="A134" s="40">
        <f t="shared" si="5"/>
        <v>130</v>
      </c>
      <c r="B134" s="22" t="s">
        <v>150</v>
      </c>
      <c r="C134" s="2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ht="33.75" x14ac:dyDescent="0.2">
      <c r="A135" s="40">
        <f t="shared" ref="A135:A185" si="11">A134+1</f>
        <v>131</v>
      </c>
      <c r="B135" s="23" t="s">
        <v>151</v>
      </c>
      <c r="C135" s="2" t="s">
        <v>27</v>
      </c>
      <c r="D135" s="9">
        <v>1</v>
      </c>
      <c r="E135" s="9">
        <v>1</v>
      </c>
      <c r="F135" s="9">
        <v>1</v>
      </c>
      <c r="G135" s="9">
        <v>1</v>
      </c>
      <c r="H135" s="9">
        <v>1</v>
      </c>
      <c r="I135" s="9">
        <v>1</v>
      </c>
      <c r="J135" s="9">
        <v>1</v>
      </c>
      <c r="K135" s="9">
        <v>1</v>
      </c>
      <c r="L135" s="9">
        <v>1</v>
      </c>
      <c r="M135" s="9">
        <v>1</v>
      </c>
    </row>
    <row r="136" spans="1:13" ht="90" x14ac:dyDescent="0.2">
      <c r="A136" s="40">
        <f t="shared" si="11"/>
        <v>132</v>
      </c>
      <c r="B136" s="23" t="s">
        <v>152</v>
      </c>
      <c r="C136" s="2" t="s">
        <v>27</v>
      </c>
      <c r="D136" s="9">
        <v>45</v>
      </c>
      <c r="E136" s="9">
        <v>55</v>
      </c>
      <c r="F136" s="9">
        <v>55</v>
      </c>
      <c r="G136" s="9">
        <v>55</v>
      </c>
      <c r="H136" s="9">
        <v>55</v>
      </c>
      <c r="I136" s="9">
        <v>55</v>
      </c>
      <c r="J136" s="9">
        <v>55</v>
      </c>
      <c r="K136" s="9">
        <v>55</v>
      </c>
      <c r="L136" s="9">
        <v>55</v>
      </c>
      <c r="M136" s="9">
        <v>55</v>
      </c>
    </row>
    <row r="137" spans="1:13" ht="78.75" x14ac:dyDescent="0.2">
      <c r="A137" s="40">
        <f t="shared" si="11"/>
        <v>133</v>
      </c>
      <c r="B137" s="23" t="s">
        <v>153</v>
      </c>
      <c r="C137" s="2" t="s">
        <v>30</v>
      </c>
      <c r="D137" s="9">
        <v>36</v>
      </c>
      <c r="E137" s="9">
        <v>45</v>
      </c>
      <c r="F137" s="9">
        <v>45</v>
      </c>
      <c r="G137" s="9">
        <v>45</v>
      </c>
      <c r="H137" s="9">
        <v>45</v>
      </c>
      <c r="I137" s="9">
        <v>45</v>
      </c>
      <c r="J137" s="9">
        <v>45</v>
      </c>
      <c r="K137" s="9">
        <v>45</v>
      </c>
      <c r="L137" s="9">
        <v>45</v>
      </c>
      <c r="M137" s="9">
        <v>45</v>
      </c>
    </row>
    <row r="138" spans="1:13" x14ac:dyDescent="0.2">
      <c r="A138" s="40">
        <f t="shared" si="11"/>
        <v>134</v>
      </c>
      <c r="B138" s="22" t="s">
        <v>154</v>
      </c>
      <c r="C138" s="2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ht="33.75" x14ac:dyDescent="0.2">
      <c r="A139" s="40">
        <f t="shared" si="11"/>
        <v>135</v>
      </c>
      <c r="B139" s="23" t="s">
        <v>155</v>
      </c>
      <c r="C139" s="2" t="s">
        <v>27</v>
      </c>
      <c r="D139" s="9">
        <v>1</v>
      </c>
      <c r="E139" s="9">
        <v>1</v>
      </c>
      <c r="F139" s="9">
        <v>1</v>
      </c>
      <c r="G139" s="9">
        <v>1</v>
      </c>
      <c r="H139" s="9">
        <v>1</v>
      </c>
      <c r="I139" s="9">
        <v>1</v>
      </c>
      <c r="J139" s="9">
        <v>1</v>
      </c>
      <c r="K139" s="9">
        <v>1</v>
      </c>
      <c r="L139" s="9">
        <v>1</v>
      </c>
      <c r="M139" s="9">
        <v>1</v>
      </c>
    </row>
    <row r="140" spans="1:13" ht="33.75" x14ac:dyDescent="0.2">
      <c r="A140" s="40">
        <f t="shared" si="11"/>
        <v>136</v>
      </c>
      <c r="B140" s="23" t="s">
        <v>156</v>
      </c>
      <c r="C140" s="2" t="s">
        <v>145</v>
      </c>
      <c r="D140" s="9">
        <v>200</v>
      </c>
      <c r="E140" s="9">
        <v>370</v>
      </c>
      <c r="F140" s="9">
        <v>370</v>
      </c>
      <c r="G140" s="9">
        <v>370</v>
      </c>
      <c r="H140" s="9">
        <v>370</v>
      </c>
      <c r="I140" s="9">
        <v>370</v>
      </c>
      <c r="J140" s="9">
        <v>370</v>
      </c>
      <c r="K140" s="9">
        <v>370</v>
      </c>
      <c r="L140" s="9">
        <v>370</v>
      </c>
      <c r="M140" s="9">
        <v>370</v>
      </c>
    </row>
    <row r="141" spans="1:13" x14ac:dyDescent="0.2">
      <c r="A141" s="40">
        <f t="shared" si="11"/>
        <v>137</v>
      </c>
      <c r="B141" s="22" t="s">
        <v>157</v>
      </c>
      <c r="C141" s="2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ht="45" x14ac:dyDescent="0.2">
      <c r="A142" s="40">
        <f t="shared" si="11"/>
        <v>138</v>
      </c>
      <c r="B142" s="23" t="s">
        <v>158</v>
      </c>
      <c r="C142" s="2" t="s">
        <v>27</v>
      </c>
      <c r="D142" s="9">
        <v>1</v>
      </c>
      <c r="E142" s="9">
        <v>1</v>
      </c>
      <c r="F142" s="9">
        <v>1</v>
      </c>
      <c r="G142" s="9">
        <v>1</v>
      </c>
      <c r="H142" s="9">
        <v>1</v>
      </c>
      <c r="I142" s="9">
        <v>1</v>
      </c>
      <c r="J142" s="9">
        <v>1</v>
      </c>
      <c r="K142" s="9">
        <v>1</v>
      </c>
      <c r="L142" s="9">
        <v>1</v>
      </c>
      <c r="M142" s="9">
        <v>1</v>
      </c>
    </row>
    <row r="143" spans="1:13" ht="33.75" x14ac:dyDescent="0.2">
      <c r="A143" s="40">
        <f t="shared" si="11"/>
        <v>139</v>
      </c>
      <c r="B143" s="23" t="s">
        <v>159</v>
      </c>
      <c r="C143" s="2" t="s">
        <v>30</v>
      </c>
      <c r="D143" s="9">
        <v>2</v>
      </c>
      <c r="E143" s="9">
        <v>8</v>
      </c>
      <c r="F143" s="9">
        <v>8</v>
      </c>
      <c r="G143" s="9">
        <v>8</v>
      </c>
      <c r="H143" s="9">
        <v>8</v>
      </c>
      <c r="I143" s="9">
        <v>8</v>
      </c>
      <c r="J143" s="9">
        <v>8</v>
      </c>
      <c r="K143" s="9">
        <v>8</v>
      </c>
      <c r="L143" s="9">
        <v>8</v>
      </c>
      <c r="M143" s="9">
        <v>8</v>
      </c>
    </row>
    <row r="144" spans="1:13" ht="33.75" x14ac:dyDescent="0.2">
      <c r="A144" s="40">
        <f t="shared" si="11"/>
        <v>140</v>
      </c>
      <c r="B144" s="23" t="s">
        <v>160</v>
      </c>
      <c r="C144" s="2" t="s">
        <v>30</v>
      </c>
      <c r="D144" s="9">
        <v>2</v>
      </c>
      <c r="E144" s="9">
        <v>8</v>
      </c>
      <c r="F144" s="9">
        <v>8</v>
      </c>
      <c r="G144" s="9">
        <v>8</v>
      </c>
      <c r="H144" s="9">
        <v>8</v>
      </c>
      <c r="I144" s="9">
        <v>8</v>
      </c>
      <c r="J144" s="9">
        <v>8</v>
      </c>
      <c r="K144" s="9">
        <v>8</v>
      </c>
      <c r="L144" s="9">
        <v>8</v>
      </c>
      <c r="M144" s="9">
        <v>8</v>
      </c>
    </row>
    <row r="145" spans="1:13" x14ac:dyDescent="0.2">
      <c r="A145" s="40">
        <f t="shared" si="11"/>
        <v>141</v>
      </c>
      <c r="B145" s="22" t="s">
        <v>161</v>
      </c>
      <c r="C145" s="2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ht="22.5" x14ac:dyDescent="0.2">
      <c r="A146" s="40">
        <f t="shared" si="11"/>
        <v>142</v>
      </c>
      <c r="B146" s="23" t="s">
        <v>162</v>
      </c>
      <c r="C146" s="2" t="s">
        <v>27</v>
      </c>
      <c r="D146" s="9">
        <v>5</v>
      </c>
      <c r="E146" s="9">
        <v>6</v>
      </c>
      <c r="F146" s="9">
        <v>6</v>
      </c>
      <c r="G146" s="9">
        <v>7</v>
      </c>
      <c r="H146" s="9">
        <v>7</v>
      </c>
      <c r="I146" s="9">
        <v>7</v>
      </c>
      <c r="J146" s="9">
        <v>7</v>
      </c>
      <c r="K146" s="9">
        <v>7</v>
      </c>
      <c r="L146" s="9">
        <v>7</v>
      </c>
      <c r="M146" s="9">
        <v>7</v>
      </c>
    </row>
    <row r="147" spans="1:13" ht="22.5" x14ac:dyDescent="0.2">
      <c r="A147" s="40">
        <f t="shared" si="11"/>
        <v>143</v>
      </c>
      <c r="B147" s="24" t="s">
        <v>163</v>
      </c>
      <c r="C147" s="2" t="s">
        <v>27</v>
      </c>
      <c r="D147" s="9">
        <v>1</v>
      </c>
      <c r="E147" s="9">
        <v>2</v>
      </c>
      <c r="F147" s="9">
        <v>2</v>
      </c>
      <c r="G147" s="9">
        <v>2</v>
      </c>
      <c r="H147" s="9">
        <v>2</v>
      </c>
      <c r="I147" s="9">
        <v>2</v>
      </c>
      <c r="J147" s="9">
        <v>2</v>
      </c>
      <c r="K147" s="9">
        <v>2</v>
      </c>
      <c r="L147" s="9">
        <v>2</v>
      </c>
      <c r="M147" s="9">
        <v>2</v>
      </c>
    </row>
    <row r="148" spans="1:13" ht="22.5" x14ac:dyDescent="0.2">
      <c r="A148" s="40">
        <f t="shared" si="11"/>
        <v>144</v>
      </c>
      <c r="B148" s="24" t="s">
        <v>164</v>
      </c>
      <c r="C148" s="2" t="s">
        <v>27</v>
      </c>
      <c r="D148" s="9">
        <v>4</v>
      </c>
      <c r="E148" s="9">
        <v>2</v>
      </c>
      <c r="F148" s="9">
        <v>2</v>
      </c>
      <c r="G148" s="9">
        <v>2</v>
      </c>
      <c r="H148" s="9">
        <v>2</v>
      </c>
      <c r="I148" s="9">
        <v>2</v>
      </c>
      <c r="J148" s="9">
        <v>2</v>
      </c>
      <c r="K148" s="9">
        <v>2</v>
      </c>
      <c r="L148" s="9">
        <v>2</v>
      </c>
      <c r="M148" s="9">
        <v>2</v>
      </c>
    </row>
    <row r="149" spans="1:13" ht="33.75" x14ac:dyDescent="0.2">
      <c r="A149" s="40">
        <f t="shared" si="11"/>
        <v>145</v>
      </c>
      <c r="B149" s="23" t="s">
        <v>165</v>
      </c>
      <c r="C149" s="2" t="s">
        <v>30</v>
      </c>
      <c r="D149" s="9">
        <v>90</v>
      </c>
      <c r="E149" s="9">
        <v>198</v>
      </c>
      <c r="F149" s="9">
        <v>198</v>
      </c>
      <c r="G149" s="9">
        <v>202</v>
      </c>
      <c r="H149" s="9">
        <v>202</v>
      </c>
      <c r="I149" s="9">
        <v>202</v>
      </c>
      <c r="J149" s="9">
        <v>202</v>
      </c>
      <c r="K149" s="9">
        <v>202</v>
      </c>
      <c r="L149" s="9">
        <v>202</v>
      </c>
      <c r="M149" s="9">
        <v>202</v>
      </c>
    </row>
    <row r="150" spans="1:13" ht="45" x14ac:dyDescent="0.2">
      <c r="A150" s="40">
        <f t="shared" si="11"/>
        <v>146</v>
      </c>
      <c r="B150" s="24" t="s">
        <v>166</v>
      </c>
      <c r="C150" s="2" t="s">
        <v>30</v>
      </c>
      <c r="D150" s="9">
        <v>30</v>
      </c>
      <c r="E150" s="9">
        <v>98</v>
      </c>
      <c r="F150" s="9">
        <v>98</v>
      </c>
      <c r="G150" s="9">
        <v>96</v>
      </c>
      <c r="H150" s="9">
        <v>96</v>
      </c>
      <c r="I150" s="9">
        <v>96</v>
      </c>
      <c r="J150" s="9">
        <v>96</v>
      </c>
      <c r="K150" s="9">
        <v>96</v>
      </c>
      <c r="L150" s="9">
        <v>96</v>
      </c>
      <c r="M150" s="9">
        <v>96</v>
      </c>
    </row>
    <row r="151" spans="1:13" ht="45" x14ac:dyDescent="0.2">
      <c r="A151" s="40">
        <f t="shared" si="11"/>
        <v>147</v>
      </c>
      <c r="B151" s="24" t="s">
        <v>18</v>
      </c>
      <c r="C151" s="2" t="s">
        <v>30</v>
      </c>
      <c r="D151" s="9">
        <v>50</v>
      </c>
      <c r="E151" s="9">
        <v>177</v>
      </c>
      <c r="F151" s="9">
        <v>177</v>
      </c>
      <c r="G151" s="9">
        <v>157</v>
      </c>
      <c r="H151" s="9">
        <v>157</v>
      </c>
      <c r="I151" s="9">
        <v>157</v>
      </c>
      <c r="J151" s="9">
        <v>157</v>
      </c>
      <c r="K151" s="9">
        <v>157</v>
      </c>
      <c r="L151" s="9">
        <v>157</v>
      </c>
      <c r="M151" s="9">
        <v>157</v>
      </c>
    </row>
    <row r="152" spans="1:13" ht="33.75" x14ac:dyDescent="0.2">
      <c r="A152" s="40">
        <f t="shared" si="11"/>
        <v>148</v>
      </c>
      <c r="B152" s="23" t="s">
        <v>167</v>
      </c>
      <c r="C152" s="2" t="s">
        <v>24</v>
      </c>
      <c r="D152" s="1">
        <v>0.1</v>
      </c>
      <c r="E152" s="1">
        <v>12.8</v>
      </c>
      <c r="F152" s="1">
        <v>12.8</v>
      </c>
      <c r="G152" s="1">
        <v>12.8</v>
      </c>
      <c r="H152" s="1">
        <v>12.8</v>
      </c>
      <c r="I152" s="1">
        <v>12.8</v>
      </c>
      <c r="J152" s="1">
        <v>12.8</v>
      </c>
      <c r="K152" s="1">
        <v>12.8</v>
      </c>
      <c r="L152" s="1">
        <v>12.8</v>
      </c>
      <c r="M152" s="1">
        <v>12.8</v>
      </c>
    </row>
    <row r="153" spans="1:13" ht="33.75" x14ac:dyDescent="0.2">
      <c r="A153" s="40">
        <f t="shared" si="11"/>
        <v>149</v>
      </c>
      <c r="B153" s="23" t="s">
        <v>168</v>
      </c>
      <c r="C153" s="2" t="s">
        <v>30</v>
      </c>
      <c r="D153" s="9">
        <v>50</v>
      </c>
      <c r="E153" s="9">
        <v>100</v>
      </c>
      <c r="F153" s="9">
        <v>100</v>
      </c>
      <c r="G153" s="9">
        <v>85</v>
      </c>
      <c r="H153" s="9">
        <v>85</v>
      </c>
      <c r="I153" s="9">
        <v>85</v>
      </c>
      <c r="J153" s="9">
        <v>85</v>
      </c>
      <c r="K153" s="9">
        <v>85</v>
      </c>
      <c r="L153" s="9">
        <v>85</v>
      </c>
      <c r="M153" s="9">
        <v>85</v>
      </c>
    </row>
    <row r="154" spans="1:13" x14ac:dyDescent="0.2">
      <c r="A154" s="40">
        <f t="shared" si="11"/>
        <v>150</v>
      </c>
      <c r="B154" s="22" t="s">
        <v>169</v>
      </c>
      <c r="C154" s="2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ht="22.5" x14ac:dyDescent="0.2">
      <c r="A155" s="40">
        <f t="shared" si="11"/>
        <v>151</v>
      </c>
      <c r="B155" s="23" t="s">
        <v>170</v>
      </c>
      <c r="C155" s="2" t="s">
        <v>27</v>
      </c>
      <c r="D155" s="9">
        <v>1</v>
      </c>
      <c r="E155" s="9">
        <v>2</v>
      </c>
      <c r="F155" s="9">
        <v>2</v>
      </c>
      <c r="G155" s="9">
        <v>2</v>
      </c>
      <c r="H155" s="9">
        <v>2</v>
      </c>
      <c r="I155" s="9">
        <v>2</v>
      </c>
      <c r="J155" s="9">
        <v>2</v>
      </c>
      <c r="K155" s="9">
        <v>2</v>
      </c>
      <c r="L155" s="9">
        <v>2</v>
      </c>
      <c r="M155" s="9">
        <v>2</v>
      </c>
    </row>
    <row r="156" spans="1:13" ht="22.5" x14ac:dyDescent="0.2">
      <c r="A156" s="40">
        <f t="shared" si="11"/>
        <v>152</v>
      </c>
      <c r="B156" s="24" t="s">
        <v>171</v>
      </c>
      <c r="C156" s="2" t="s">
        <v>27</v>
      </c>
      <c r="D156" s="9">
        <v>1</v>
      </c>
      <c r="E156" s="9">
        <v>2</v>
      </c>
      <c r="F156" s="9">
        <v>2</v>
      </c>
      <c r="G156" s="9">
        <v>2</v>
      </c>
      <c r="H156" s="9">
        <v>2</v>
      </c>
      <c r="I156" s="9">
        <v>2</v>
      </c>
      <c r="J156" s="9">
        <v>2</v>
      </c>
      <c r="K156" s="9">
        <v>2</v>
      </c>
      <c r="L156" s="9">
        <v>2</v>
      </c>
      <c r="M156" s="9">
        <v>2</v>
      </c>
    </row>
    <row r="157" spans="1:13" ht="45" x14ac:dyDescent="0.2">
      <c r="A157" s="40">
        <f t="shared" si="11"/>
        <v>153</v>
      </c>
      <c r="B157" s="26" t="s">
        <v>172</v>
      </c>
      <c r="C157" s="2" t="s">
        <v>27</v>
      </c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13" ht="22.5" x14ac:dyDescent="0.2">
      <c r="A158" s="40">
        <f t="shared" si="11"/>
        <v>154</v>
      </c>
      <c r="B158" s="23" t="s">
        <v>173</v>
      </c>
      <c r="C158" s="2" t="s">
        <v>30</v>
      </c>
      <c r="D158" s="9">
        <v>2</v>
      </c>
      <c r="E158" s="9">
        <v>3</v>
      </c>
      <c r="F158" s="9">
        <v>3</v>
      </c>
      <c r="G158" s="9">
        <v>3</v>
      </c>
      <c r="H158" s="9">
        <v>3</v>
      </c>
      <c r="I158" s="9">
        <v>3</v>
      </c>
      <c r="J158" s="9">
        <v>3</v>
      </c>
      <c r="K158" s="9">
        <v>3</v>
      </c>
      <c r="L158" s="9">
        <v>3</v>
      </c>
      <c r="M158" s="9">
        <v>3</v>
      </c>
    </row>
    <row r="159" spans="1:13" ht="45" x14ac:dyDescent="0.2">
      <c r="A159" s="40">
        <f t="shared" si="11"/>
        <v>155</v>
      </c>
      <c r="B159" s="24" t="s">
        <v>174</v>
      </c>
      <c r="C159" s="2" t="s">
        <v>30</v>
      </c>
      <c r="D159" s="9">
        <v>1</v>
      </c>
      <c r="E159" s="9">
        <v>3</v>
      </c>
      <c r="F159" s="9">
        <v>3</v>
      </c>
      <c r="G159" s="9">
        <v>3</v>
      </c>
      <c r="H159" s="9">
        <v>3</v>
      </c>
      <c r="I159" s="9">
        <v>3</v>
      </c>
      <c r="J159" s="9">
        <v>3</v>
      </c>
      <c r="K159" s="9">
        <v>3</v>
      </c>
      <c r="L159" s="9">
        <v>3</v>
      </c>
      <c r="M159" s="9">
        <v>3</v>
      </c>
    </row>
    <row r="160" spans="1:13" ht="78.75" x14ac:dyDescent="0.2">
      <c r="A160" s="40">
        <f t="shared" si="11"/>
        <v>156</v>
      </c>
      <c r="B160" s="26" t="s">
        <v>175</v>
      </c>
      <c r="C160" s="2" t="s">
        <v>30</v>
      </c>
      <c r="D160" s="9"/>
      <c r="E160" s="9"/>
      <c r="F160" s="9"/>
      <c r="G160" s="9"/>
      <c r="H160" s="9"/>
      <c r="I160" s="9"/>
      <c r="J160" s="9"/>
      <c r="K160" s="9"/>
      <c r="L160" s="9"/>
      <c r="M160" s="9"/>
    </row>
    <row r="161" spans="1:16" ht="33.75" x14ac:dyDescent="0.2">
      <c r="A161" s="40">
        <f t="shared" si="11"/>
        <v>157</v>
      </c>
      <c r="B161" s="23" t="s">
        <v>176</v>
      </c>
      <c r="C161" s="2" t="s">
        <v>30</v>
      </c>
      <c r="D161" s="9">
        <v>697</v>
      </c>
      <c r="E161" s="9">
        <v>697</v>
      </c>
      <c r="F161" s="9">
        <v>697</v>
      </c>
      <c r="G161" s="9">
        <v>697</v>
      </c>
      <c r="H161" s="9">
        <v>697</v>
      </c>
      <c r="I161" s="9">
        <v>900</v>
      </c>
      <c r="J161" s="9">
        <v>697</v>
      </c>
      <c r="K161" s="9">
        <v>697</v>
      </c>
      <c r="L161" s="9">
        <v>697</v>
      </c>
      <c r="M161" s="9">
        <v>697</v>
      </c>
    </row>
    <row r="162" spans="1:16" ht="22.5" x14ac:dyDescent="0.2">
      <c r="A162" s="40">
        <f t="shared" si="11"/>
        <v>158</v>
      </c>
      <c r="B162" s="23" t="s">
        <v>177</v>
      </c>
      <c r="C162" s="2" t="s">
        <v>63</v>
      </c>
      <c r="D162" s="1">
        <v>5.2880000000000003</v>
      </c>
      <c r="E162" s="1">
        <v>5.95</v>
      </c>
      <c r="F162" s="1">
        <v>5.95</v>
      </c>
      <c r="G162" s="1">
        <v>5.95</v>
      </c>
      <c r="H162" s="1">
        <v>5.95</v>
      </c>
      <c r="I162" s="1">
        <v>5.95</v>
      </c>
      <c r="J162" s="1">
        <v>5.95</v>
      </c>
      <c r="K162" s="1">
        <v>5.95</v>
      </c>
      <c r="L162" s="1">
        <v>5.95</v>
      </c>
      <c r="M162" s="1">
        <v>5.95</v>
      </c>
    </row>
    <row r="163" spans="1:16" s="3" customFormat="1" ht="22.5" x14ac:dyDescent="0.2">
      <c r="A163" s="40">
        <f t="shared" si="11"/>
        <v>159</v>
      </c>
      <c r="B163" s="23" t="s">
        <v>178</v>
      </c>
      <c r="C163" s="2" t="s">
        <v>179</v>
      </c>
      <c r="D163" s="1">
        <v>16.867000000000001</v>
      </c>
      <c r="E163" s="1">
        <v>18.600000000000001</v>
      </c>
      <c r="F163" s="1">
        <v>18.600000000000001</v>
      </c>
      <c r="G163" s="1">
        <v>18.600000000000001</v>
      </c>
      <c r="H163" s="1">
        <v>18.600000000000001</v>
      </c>
      <c r="I163" s="1">
        <v>18.600000000000001</v>
      </c>
      <c r="J163" s="1">
        <v>18.600000000000001</v>
      </c>
      <c r="K163" s="1">
        <v>18.600000000000001</v>
      </c>
      <c r="L163" s="1">
        <v>18.600000000000001</v>
      </c>
      <c r="M163" s="1">
        <v>18.600000000000001</v>
      </c>
    </row>
    <row r="164" spans="1:16" s="3" customFormat="1" ht="33.75" x14ac:dyDescent="0.2">
      <c r="A164" s="40">
        <f t="shared" si="11"/>
        <v>160</v>
      </c>
      <c r="B164" s="23" t="s">
        <v>180</v>
      </c>
      <c r="C164" s="2" t="s">
        <v>27</v>
      </c>
      <c r="D164" s="9">
        <v>1</v>
      </c>
      <c r="E164" s="9">
        <v>1</v>
      </c>
      <c r="F164" s="9">
        <v>1</v>
      </c>
      <c r="G164" s="9">
        <v>1</v>
      </c>
      <c r="H164" s="9">
        <v>1</v>
      </c>
      <c r="I164" s="9">
        <v>1</v>
      </c>
      <c r="J164" s="9">
        <v>1</v>
      </c>
      <c r="K164" s="9">
        <v>1</v>
      </c>
      <c r="L164" s="9">
        <v>1</v>
      </c>
      <c r="M164" s="9">
        <v>1</v>
      </c>
    </row>
    <row r="165" spans="1:16" s="3" customFormat="1" ht="33.75" x14ac:dyDescent="0.2">
      <c r="A165" s="40">
        <f t="shared" si="11"/>
        <v>161</v>
      </c>
      <c r="B165" s="23" t="s">
        <v>181</v>
      </c>
      <c r="C165" s="2" t="s">
        <v>30</v>
      </c>
      <c r="D165" s="9">
        <v>9</v>
      </c>
      <c r="E165" s="9">
        <v>6</v>
      </c>
      <c r="F165" s="9">
        <v>6</v>
      </c>
      <c r="G165" s="9">
        <v>6</v>
      </c>
      <c r="H165" s="9">
        <v>6</v>
      </c>
      <c r="I165" s="9">
        <v>6</v>
      </c>
      <c r="J165" s="9">
        <v>6</v>
      </c>
      <c r="K165" s="9">
        <v>6</v>
      </c>
      <c r="L165" s="9">
        <v>6</v>
      </c>
      <c r="M165" s="9">
        <v>6</v>
      </c>
    </row>
    <row r="166" spans="1:16" s="3" customFormat="1" ht="56.25" x14ac:dyDescent="0.2">
      <c r="A166" s="40">
        <f t="shared" si="11"/>
        <v>162</v>
      </c>
      <c r="B166" s="24" t="s">
        <v>182</v>
      </c>
      <c r="C166" s="2" t="s">
        <v>30</v>
      </c>
      <c r="D166" s="9">
        <v>4</v>
      </c>
      <c r="E166" s="9">
        <v>5</v>
      </c>
      <c r="F166" s="9">
        <v>5</v>
      </c>
      <c r="G166" s="9">
        <v>5</v>
      </c>
      <c r="H166" s="9">
        <v>5</v>
      </c>
      <c r="I166" s="9">
        <v>5</v>
      </c>
      <c r="J166" s="9">
        <v>5</v>
      </c>
      <c r="K166" s="9">
        <v>5</v>
      </c>
      <c r="L166" s="9">
        <v>5</v>
      </c>
      <c r="M166" s="9">
        <v>5</v>
      </c>
    </row>
    <row r="167" spans="1:16" s="3" customFormat="1" ht="33.75" x14ac:dyDescent="0.2">
      <c r="A167" s="40">
        <f t="shared" si="11"/>
        <v>163</v>
      </c>
      <c r="B167" s="23" t="s">
        <v>183</v>
      </c>
      <c r="C167" s="2" t="s">
        <v>30</v>
      </c>
      <c r="D167" s="9">
        <v>160</v>
      </c>
      <c r="E167" s="9">
        <v>60</v>
      </c>
      <c r="F167" s="9">
        <v>60</v>
      </c>
      <c r="G167" s="9">
        <v>60</v>
      </c>
      <c r="H167" s="9">
        <v>60</v>
      </c>
      <c r="I167" s="9">
        <v>60</v>
      </c>
      <c r="J167" s="9">
        <v>60</v>
      </c>
      <c r="K167" s="9">
        <v>60</v>
      </c>
      <c r="L167" s="9">
        <v>60</v>
      </c>
      <c r="M167" s="9">
        <v>60</v>
      </c>
    </row>
    <row r="168" spans="1:16" s="3" customFormat="1" ht="45" x14ac:dyDescent="0.2">
      <c r="A168" s="40">
        <f t="shared" si="11"/>
        <v>164</v>
      </c>
      <c r="B168" s="29" t="s">
        <v>184</v>
      </c>
      <c r="C168" s="2" t="s">
        <v>30</v>
      </c>
      <c r="D168" s="9">
        <v>5283</v>
      </c>
      <c r="E168" s="9">
        <v>3798</v>
      </c>
      <c r="F168" s="9">
        <v>3798</v>
      </c>
      <c r="G168" s="9">
        <v>3798</v>
      </c>
      <c r="H168" s="9">
        <v>3798</v>
      </c>
      <c r="I168" s="9">
        <v>3798</v>
      </c>
      <c r="J168" s="9">
        <v>3798</v>
      </c>
      <c r="K168" s="9">
        <v>3798</v>
      </c>
      <c r="L168" s="9">
        <v>3798</v>
      </c>
      <c r="M168" s="9">
        <v>3798</v>
      </c>
    </row>
    <row r="169" spans="1:16" s="3" customFormat="1" ht="33.75" x14ac:dyDescent="0.2">
      <c r="A169" s="40">
        <f t="shared" si="11"/>
        <v>165</v>
      </c>
      <c r="B169" s="29" t="s">
        <v>185</v>
      </c>
      <c r="C169" s="2" t="s">
        <v>27</v>
      </c>
      <c r="D169" s="9">
        <v>13</v>
      </c>
      <c r="E169" s="9">
        <v>15</v>
      </c>
      <c r="F169" s="9">
        <v>15</v>
      </c>
      <c r="G169" s="9">
        <v>15</v>
      </c>
      <c r="H169" s="9">
        <v>15</v>
      </c>
      <c r="I169" s="9">
        <v>15</v>
      </c>
      <c r="J169" s="9">
        <v>15</v>
      </c>
      <c r="K169" s="9">
        <v>15</v>
      </c>
      <c r="L169" s="9">
        <v>15</v>
      </c>
      <c r="M169" s="9">
        <v>15</v>
      </c>
    </row>
    <row r="170" spans="1:16" s="3" customFormat="1" ht="33.75" x14ac:dyDescent="0.2">
      <c r="A170" s="40">
        <f t="shared" si="11"/>
        <v>166</v>
      </c>
      <c r="B170" s="30" t="s">
        <v>186</v>
      </c>
      <c r="C170" s="2" t="s">
        <v>30</v>
      </c>
      <c r="D170" s="9">
        <v>204</v>
      </c>
      <c r="E170" s="9">
        <v>170</v>
      </c>
      <c r="F170" s="9">
        <v>170</v>
      </c>
      <c r="G170" s="9">
        <v>170</v>
      </c>
      <c r="H170" s="9">
        <v>170</v>
      </c>
      <c r="I170" s="9">
        <v>170</v>
      </c>
      <c r="J170" s="9">
        <v>170</v>
      </c>
      <c r="K170" s="9">
        <v>170</v>
      </c>
      <c r="L170" s="9">
        <v>170</v>
      </c>
      <c r="M170" s="9">
        <v>170</v>
      </c>
    </row>
    <row r="171" spans="1:16" s="3" customFormat="1" ht="22.5" x14ac:dyDescent="0.2">
      <c r="A171" s="40">
        <f t="shared" si="11"/>
        <v>167</v>
      </c>
      <c r="B171" s="29" t="s">
        <v>187</v>
      </c>
      <c r="C171" s="2" t="s">
        <v>27</v>
      </c>
      <c r="D171" s="9">
        <v>1</v>
      </c>
      <c r="E171" s="9">
        <v>1</v>
      </c>
      <c r="F171" s="9">
        <v>1</v>
      </c>
      <c r="G171" s="9">
        <v>1</v>
      </c>
      <c r="H171" s="9">
        <v>1</v>
      </c>
      <c r="I171" s="9">
        <v>1</v>
      </c>
      <c r="J171" s="9">
        <v>1</v>
      </c>
      <c r="K171" s="9">
        <v>1</v>
      </c>
      <c r="L171" s="9">
        <v>1</v>
      </c>
      <c r="M171" s="9">
        <v>1</v>
      </c>
    </row>
    <row r="172" spans="1:16" s="3" customFormat="1" ht="22.5" x14ac:dyDescent="0.2">
      <c r="A172" s="40">
        <f t="shared" si="11"/>
        <v>168</v>
      </c>
      <c r="B172" s="29" t="s">
        <v>188</v>
      </c>
      <c r="C172" s="2" t="s">
        <v>145</v>
      </c>
      <c r="D172" s="9">
        <v>160</v>
      </c>
      <c r="E172" s="9">
        <v>60</v>
      </c>
      <c r="F172" s="9">
        <v>60</v>
      </c>
      <c r="G172" s="9">
        <v>60</v>
      </c>
      <c r="H172" s="9">
        <v>60</v>
      </c>
      <c r="I172" s="9">
        <v>60</v>
      </c>
      <c r="J172" s="9">
        <v>60</v>
      </c>
      <c r="K172" s="9">
        <v>60</v>
      </c>
      <c r="L172" s="9">
        <v>60</v>
      </c>
      <c r="M172" s="9">
        <v>60</v>
      </c>
    </row>
    <row r="173" spans="1:16" s="3" customFormat="1" ht="22.5" x14ac:dyDescent="0.2">
      <c r="A173" s="40">
        <f t="shared" si="11"/>
        <v>169</v>
      </c>
      <c r="B173" s="29" t="s">
        <v>189</v>
      </c>
      <c r="C173" s="2" t="s">
        <v>30</v>
      </c>
      <c r="D173" s="9">
        <v>1257</v>
      </c>
      <c r="E173" s="9">
        <v>1979</v>
      </c>
      <c r="F173" s="9">
        <v>1979</v>
      </c>
      <c r="G173" s="9">
        <v>1979</v>
      </c>
      <c r="H173" s="9">
        <v>1979</v>
      </c>
      <c r="I173" s="9">
        <v>1979</v>
      </c>
      <c r="J173" s="9">
        <v>1979</v>
      </c>
      <c r="K173" s="9">
        <v>1979</v>
      </c>
      <c r="L173" s="9">
        <v>1979</v>
      </c>
      <c r="M173" s="9">
        <v>1979</v>
      </c>
    </row>
    <row r="174" spans="1:16" s="3" customFormat="1" ht="45" x14ac:dyDescent="0.2">
      <c r="A174" s="40">
        <f t="shared" si="11"/>
        <v>170</v>
      </c>
      <c r="B174" s="29" t="s">
        <v>190</v>
      </c>
      <c r="C174" s="2" t="s">
        <v>27</v>
      </c>
      <c r="D174" s="9">
        <v>1</v>
      </c>
      <c r="E174" s="9">
        <v>1</v>
      </c>
      <c r="F174" s="9">
        <v>1</v>
      </c>
      <c r="G174" s="9">
        <v>1</v>
      </c>
      <c r="H174" s="9">
        <v>1</v>
      </c>
      <c r="I174" s="9">
        <v>1</v>
      </c>
      <c r="J174" s="9">
        <v>1</v>
      </c>
      <c r="K174" s="9">
        <v>1</v>
      </c>
      <c r="L174" s="9">
        <v>1</v>
      </c>
      <c r="M174" s="9">
        <v>1</v>
      </c>
    </row>
    <row r="175" spans="1:16" s="3" customFormat="1" x14ac:dyDescent="0.2">
      <c r="A175" s="40">
        <f t="shared" si="11"/>
        <v>171</v>
      </c>
      <c r="B175" s="22" t="s">
        <v>0</v>
      </c>
      <c r="C175" s="2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6" s="3" customFormat="1" ht="22.5" x14ac:dyDescent="0.2">
      <c r="A176" s="40">
        <f t="shared" si="11"/>
        <v>172</v>
      </c>
      <c r="B176" s="23" t="s">
        <v>1</v>
      </c>
      <c r="C176" s="2" t="s">
        <v>27</v>
      </c>
      <c r="D176" s="9">
        <v>1</v>
      </c>
      <c r="E176" s="9">
        <v>3</v>
      </c>
      <c r="F176" s="9">
        <v>3</v>
      </c>
      <c r="G176" s="9">
        <v>3</v>
      </c>
      <c r="H176" s="34">
        <v>3</v>
      </c>
      <c r="I176" s="9">
        <v>3</v>
      </c>
      <c r="J176" s="9">
        <v>3</v>
      </c>
      <c r="K176" s="9">
        <v>3</v>
      </c>
      <c r="L176" s="9">
        <v>3</v>
      </c>
      <c r="M176" s="9">
        <v>3</v>
      </c>
      <c r="P176" s="3" t="s">
        <v>192</v>
      </c>
    </row>
    <row r="177" spans="1:13" ht="33.75" x14ac:dyDescent="0.2">
      <c r="A177" s="40">
        <f t="shared" si="11"/>
        <v>173</v>
      </c>
      <c r="B177" s="24" t="s">
        <v>2</v>
      </c>
      <c r="C177" s="2" t="s">
        <v>27</v>
      </c>
      <c r="D177" s="9">
        <v>1</v>
      </c>
      <c r="E177" s="9">
        <v>3</v>
      </c>
      <c r="F177" s="9">
        <v>3</v>
      </c>
      <c r="G177" s="9">
        <v>3</v>
      </c>
      <c r="H177" s="34">
        <v>3</v>
      </c>
      <c r="I177" s="9">
        <v>3</v>
      </c>
      <c r="J177" s="9">
        <v>3</v>
      </c>
      <c r="K177" s="9">
        <v>3</v>
      </c>
      <c r="L177" s="9">
        <v>3</v>
      </c>
      <c r="M177" s="9">
        <v>3</v>
      </c>
    </row>
    <row r="178" spans="1:13" ht="22.5" x14ac:dyDescent="0.2">
      <c r="A178" s="40">
        <f t="shared" si="11"/>
        <v>174</v>
      </c>
      <c r="B178" s="24" t="s">
        <v>3</v>
      </c>
      <c r="C178" s="2" t="s">
        <v>27</v>
      </c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13" ht="22.5" x14ac:dyDescent="0.2">
      <c r="A179" s="40">
        <f t="shared" si="11"/>
        <v>175</v>
      </c>
      <c r="B179" s="23" t="s">
        <v>4</v>
      </c>
      <c r="C179" s="2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 ht="22.5" x14ac:dyDescent="0.2">
      <c r="A180" s="40">
        <f t="shared" si="11"/>
        <v>176</v>
      </c>
      <c r="B180" s="23" t="s">
        <v>5</v>
      </c>
      <c r="C180" s="2" t="s">
        <v>27</v>
      </c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13" ht="33.75" x14ac:dyDescent="0.2">
      <c r="A181" s="40">
        <f t="shared" si="11"/>
        <v>177</v>
      </c>
      <c r="B181" s="23" t="s">
        <v>6</v>
      </c>
      <c r="C181" s="2" t="s">
        <v>27</v>
      </c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13" ht="33.75" x14ac:dyDescent="0.2">
      <c r="A182" s="40">
        <f t="shared" si="11"/>
        <v>178</v>
      </c>
      <c r="B182" s="23" t="s">
        <v>7</v>
      </c>
      <c r="C182" s="2" t="s">
        <v>27</v>
      </c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13" ht="33.75" x14ac:dyDescent="0.2">
      <c r="A183" s="40">
        <f t="shared" si="11"/>
        <v>179</v>
      </c>
      <c r="B183" s="23" t="s">
        <v>8</v>
      </c>
      <c r="C183" s="2" t="s">
        <v>27</v>
      </c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13" ht="33.75" x14ac:dyDescent="0.2">
      <c r="A184" s="40">
        <f t="shared" si="11"/>
        <v>180</v>
      </c>
      <c r="B184" s="23" t="s">
        <v>9</v>
      </c>
      <c r="C184" s="2" t="s">
        <v>30</v>
      </c>
      <c r="D184" s="9">
        <v>105</v>
      </c>
      <c r="E184" s="9">
        <v>70</v>
      </c>
      <c r="F184" s="9">
        <v>72</v>
      </c>
      <c r="G184" s="34">
        <v>60</v>
      </c>
      <c r="H184" s="34">
        <v>60</v>
      </c>
      <c r="I184" s="34">
        <v>60</v>
      </c>
      <c r="J184" s="34">
        <v>60</v>
      </c>
      <c r="K184" s="34">
        <v>60</v>
      </c>
      <c r="L184" s="34">
        <v>60</v>
      </c>
      <c r="M184" s="34">
        <v>60</v>
      </c>
    </row>
    <row r="185" spans="1:13" ht="45" x14ac:dyDescent="0.2">
      <c r="A185" s="40">
        <f t="shared" si="11"/>
        <v>181</v>
      </c>
      <c r="B185" s="23" t="s">
        <v>10</v>
      </c>
      <c r="C185" s="2" t="s">
        <v>30</v>
      </c>
      <c r="D185" s="9">
        <v>684</v>
      </c>
      <c r="E185" s="9">
        <v>145</v>
      </c>
      <c r="F185" s="9">
        <v>147</v>
      </c>
      <c r="G185" s="34">
        <v>123</v>
      </c>
      <c r="H185" s="34">
        <v>123</v>
      </c>
      <c r="I185" s="34">
        <v>123</v>
      </c>
      <c r="J185" s="34">
        <v>123</v>
      </c>
      <c r="K185" s="34">
        <v>123</v>
      </c>
      <c r="L185" s="34">
        <v>123</v>
      </c>
      <c r="M185" s="34">
        <v>123</v>
      </c>
    </row>
  </sheetData>
  <mergeCells count="11">
    <mergeCell ref="J4:K4"/>
    <mergeCell ref="L4:M4"/>
    <mergeCell ref="B1:M1"/>
    <mergeCell ref="A2:A4"/>
    <mergeCell ref="B2:B4"/>
    <mergeCell ref="C2:C4"/>
    <mergeCell ref="E2:E3"/>
    <mergeCell ref="F2:F3"/>
    <mergeCell ref="G2:G3"/>
    <mergeCell ref="H2:M2"/>
    <mergeCell ref="H4:I4"/>
  </mergeCells>
  <phoneticPr fontId="0" type="noConversion"/>
  <printOptions horizontalCentered="1"/>
  <pageMargins left="0" right="0" top="0" bottom="0" header="0" footer="0"/>
  <pageSetup paperSize="9" fitToHeight="0" orientation="landscape" r:id="rId1"/>
  <headerFooter alignWithMargins="0"/>
  <rowBreaks count="8" manualBreakCount="8">
    <brk id="21" max="12" man="1"/>
    <brk id="43" max="12" man="1"/>
    <brk id="63" max="12" man="1"/>
    <brk id="88" max="12" man="1"/>
    <brk id="107" max="12" man="1"/>
    <brk id="133" max="12" man="1"/>
    <brk id="150" max="12" man="1"/>
    <brk id="166" max="12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Лариса</cp:lastModifiedBy>
  <cp:lastPrinted>2020-03-14T06:05:02Z</cp:lastPrinted>
  <dcterms:created xsi:type="dcterms:W3CDTF">1996-10-08T23:32:33Z</dcterms:created>
  <dcterms:modified xsi:type="dcterms:W3CDTF">2023-11-13T00:52:12Z</dcterms:modified>
</cp:coreProperties>
</file>