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225" windowHeight="8250"/>
  </bookViews>
  <sheets>
    <sheet name="Лист1" sheetId="1" r:id="rId1"/>
  </sheets>
  <definedNames>
    <definedName name="_xlnm.Print_Titles" localSheetId="0">Лист1!$4:$5</definedName>
    <definedName name="_xlnm.Print_Area" localSheetId="0">Лист1!$A$1:$T$44</definedName>
  </definedNames>
  <calcPr calcId="145621"/>
</workbook>
</file>

<file path=xl/calcChain.xml><?xml version="1.0" encoding="utf-8"?>
<calcChain xmlns="http://schemas.openxmlformats.org/spreadsheetml/2006/main">
  <c r="A31" i="1" l="1"/>
  <c r="Q8" i="1"/>
  <c r="P8" i="1"/>
  <c r="R23" i="1"/>
  <c r="P29" i="1" l="1"/>
  <c r="P23" i="1"/>
  <c r="P22" i="1"/>
  <c r="P14" i="1"/>
  <c r="P27" i="1"/>
  <c r="P34" i="1"/>
  <c r="P33" i="1" s="1"/>
  <c r="P37" i="1"/>
  <c r="P36" i="1" s="1"/>
  <c r="P40" i="1"/>
  <c r="P42" i="1"/>
  <c r="R42" i="1"/>
  <c r="S42" i="1"/>
  <c r="T42" i="1"/>
  <c r="R40" i="1"/>
  <c r="S40" i="1"/>
  <c r="T40" i="1"/>
  <c r="R37" i="1"/>
  <c r="R36" i="1" s="1"/>
  <c r="S37" i="1"/>
  <c r="S36" i="1" s="1"/>
  <c r="T37" i="1"/>
  <c r="T36" i="1" s="1"/>
  <c r="R34" i="1"/>
  <c r="R33" i="1" s="1"/>
  <c r="S34" i="1"/>
  <c r="S33" i="1" s="1"/>
  <c r="T34" i="1"/>
  <c r="T33" i="1" s="1"/>
  <c r="Q25" i="1"/>
  <c r="R25" i="1"/>
  <c r="S25" i="1"/>
  <c r="T25" i="1"/>
  <c r="P25" i="1"/>
  <c r="S23" i="1"/>
  <c r="T23" i="1"/>
  <c r="Q23" i="1"/>
  <c r="Q34" i="1"/>
  <c r="Q33" i="1" s="1"/>
  <c r="Q37" i="1"/>
  <c r="Q36" i="1" s="1"/>
  <c r="Q40" i="1"/>
  <c r="Q42" i="1"/>
  <c r="Q29" i="1"/>
  <c r="Q20" i="1"/>
  <c r="Q10" i="1"/>
  <c r="Q9" i="1" s="1"/>
  <c r="Q14" i="1"/>
  <c r="Q27" i="1"/>
  <c r="Q22" i="1"/>
  <c r="R10" i="1"/>
  <c r="R9" i="1" s="1"/>
  <c r="R14" i="1"/>
  <c r="R22" i="1"/>
  <c r="R20" i="1"/>
  <c r="R27" i="1"/>
  <c r="S10" i="1"/>
  <c r="S9" i="1" s="1"/>
  <c r="S14" i="1"/>
  <c r="S22" i="1"/>
  <c r="S20" i="1"/>
  <c r="S27" i="1"/>
  <c r="T10" i="1"/>
  <c r="T9" i="1" s="1"/>
  <c r="T14" i="1"/>
  <c r="T22" i="1"/>
  <c r="T20" i="1"/>
  <c r="T27" i="1"/>
  <c r="P20" i="1"/>
  <c r="P10" i="1"/>
  <c r="P9" i="1" s="1"/>
  <c r="A13" i="1"/>
  <c r="A14" i="1" s="1"/>
  <c r="A15" i="1" s="1"/>
  <c r="Q32" i="1" l="1"/>
  <c r="S39" i="1"/>
  <c r="S32" i="1" s="1"/>
  <c r="R19" i="1"/>
  <c r="R8" i="1" s="1"/>
  <c r="T39" i="1"/>
  <c r="T32" i="1" s="1"/>
  <c r="R39" i="1"/>
  <c r="P39" i="1"/>
  <c r="S19" i="1"/>
  <c r="S8" i="1" s="1"/>
  <c r="T19" i="1"/>
  <c r="T8" i="1" s="1"/>
  <c r="A16" i="1"/>
  <c r="A17" i="1" s="1"/>
  <c r="A18" i="1" s="1"/>
  <c r="Q39" i="1"/>
  <c r="Q19" i="1"/>
  <c r="P19" i="1"/>
  <c r="P31" i="1" l="1"/>
  <c r="P44" i="1" s="1"/>
  <c r="R31" i="1"/>
  <c r="R44" i="1" s="1"/>
  <c r="T31" i="1"/>
  <c r="T44" i="1" s="1"/>
  <c r="P32" i="1"/>
  <c r="R32" i="1"/>
  <c r="Q31" i="1"/>
  <c r="Q44" i="1" s="1"/>
  <c r="S31" i="1"/>
  <c r="S44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<sst xmlns="http://schemas.openxmlformats.org/spreadsheetml/2006/main" count="382" uniqueCount="104">
  <si>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и 228 Налогового кодекся Российиской Федерации</t>
    </r>
  </si>
  <si>
    <t>НАЛОГИ НА ТОВАРЫ (РАБОТЫ, УСЛУГИ), РЕАЛИЗУЕМЫЕ НА ТЕРРИТОРИИ РОССИЙСКОЙ ФЕДЕРАЦИИ</t>
  </si>
  <si>
    <t>04</t>
  </si>
  <si>
    <t>ВСЕГО ДОХОДОВ</t>
  </si>
  <si>
    <t>(тыс. рублей)</t>
  </si>
  <si>
    <t>№ строки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</si>
  <si>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</si>
  <si>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</si>
  <si>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</si>
  <si>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</si>
  <si>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</si>
  <si>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</si>
  <si>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</si>
  <si>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</si>
  <si>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</si>
  <si>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000</t>
  </si>
  <si>
    <t>00</t>
  </si>
  <si>
    <t>0000</t>
  </si>
  <si>
    <t>182</t>
  </si>
  <si>
    <t>01</t>
  </si>
  <si>
    <t>НАЛОГИ НА ПРИБЫЛЬ, ДОХОДЫ</t>
  </si>
  <si>
    <t>110</t>
  </si>
  <si>
    <t>010</t>
  </si>
  <si>
    <t>02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</si>
  <si>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</si>
  <si>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</si>
  <si>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</si>
  <si>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</si>
  <si>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</si>
  <si>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</si>
  <si>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Налог на доходы физических лиц</t>
  </si>
  <si>
    <t>020</t>
  </si>
  <si>
    <t>030</t>
  </si>
  <si>
    <t>040</t>
  </si>
  <si>
    <t>03</t>
  </si>
  <si>
    <t>08</t>
  </si>
  <si>
    <t>ГОСУДАРСТВЕННАЯ ПОШЛИНА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</si>
  <si>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</si>
  <si>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</si>
  <si>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06</t>
  </si>
  <si>
    <t>Субвенции бюджетам на осуществление первичного воинского учета на территориях, где отсутствуют военные комиссариаты, по министерству финансов Красноярского края в рамках непрограммных расходов отдельных органов исполнительной власти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</si>
  <si>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</si>
  <si>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</si>
  <si>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</si>
  <si>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001</t>
  </si>
  <si>
    <t>999</t>
  </si>
  <si>
    <t>Субвенции бюджетам субъектов Российской Федерации и муниципальных образований</t>
  </si>
  <si>
    <t>Дотации бюджетам на выравнивание уровня бюджетной обеспеченности</t>
  </si>
  <si>
    <t>Иные межбюджетные трансферты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</si>
  <si>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</si>
  <si>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</si>
  <si>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Наименование кода классификации доходов бюджета</t>
  </si>
  <si>
    <t>Код классификации доходов бюджета</t>
  </si>
  <si>
    <t>код вида доходов бюджета</t>
  </si>
  <si>
    <t>код подвида доходов бюджета</t>
  </si>
  <si>
    <t>код группы подвида</t>
  </si>
  <si>
    <t>код аналитической группы подвида</t>
  </si>
  <si>
    <t>Показатели прогноза доходов бюджета</t>
  </si>
  <si>
    <t>Наименование главного администратора доходов бюджета ______________ сельсовета</t>
  </si>
  <si>
    <t>Нормативы распределения доходов в бюджет ____________________ сельсовета, %</t>
  </si>
  <si>
    <t>НАЛОГ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</si>
  <si>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</si>
  <si>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</si>
  <si>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</si>
  <si>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</si>
  <si>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033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</si>
  <si>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</si>
  <si>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</si>
  <si>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</si>
  <si>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</si>
  <si>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</si>
  <si>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</si>
  <si>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</si>
  <si>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</si>
  <si>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</si>
  <si>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</si>
  <si>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Реестр источников доходов бюджета Танзыбейского  сельсовета</t>
  </si>
  <si>
    <t>НАЛОГОВЫЕ И НЕНАЛОГОВЫЕ ДОХОДЫ</t>
  </si>
  <si>
    <t>027</t>
  </si>
  <si>
    <t>150</t>
  </si>
  <si>
    <t>35</t>
  </si>
  <si>
    <t>118</t>
  </si>
  <si>
    <t>15</t>
  </si>
  <si>
    <t>2023 год</t>
  </si>
  <si>
    <t>2024 год</t>
  </si>
  <si>
    <t>2025 год</t>
  </si>
  <si>
    <t>231</t>
  </si>
  <si>
    <t>241</t>
  </si>
  <si>
    <t>251</t>
  </si>
  <si>
    <t>261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</si>
  <si>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</si>
  <si>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</si>
  <si>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</si>
  <si>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</si>
  <si>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2026 год</t>
  </si>
  <si>
    <t>Оценка 
2023 года</t>
  </si>
  <si>
    <t>Показатели кассовых поступлений в 2023 году 
(по состоянию 
на 01.10.2023)</t>
  </si>
  <si>
    <t>Управление Федеральной налоговой службы по Красноярскому краю</t>
  </si>
  <si>
    <t>Администрация Танзыбейского сельсовета Ермаковского района Красноярского края</t>
  </si>
  <si>
    <t>14</t>
  </si>
  <si>
    <t>025</t>
  </si>
  <si>
    <t>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</si>
  <si>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</si>
  <si>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ДОХОДЫ ОТ ПРОДАЖИ МАТЕРИАЛЬНЫХ И НЕМАТЕРИАЛЬНЫХ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</si>
</sst>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vertAlign val="superscript"/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2"/>
    </font>
    <font>
      <b/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3" fillId="0" borderId="0" xfId="0" applyNumberFormat="1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top" wrapText="1" shrinkToFi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justify" vertical="center" wrapText="1" shrinkToFi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justify" vertical="center" wrapText="1" shrinkToFit="1"/>
    </xf>
    <xf numFmtId="0" fontId="2" fillId="0" borderId="1" xfId="0" applyNumberFormat="1" applyFont="1" applyFill="1" applyBorder="1" applyAlignment="1">
      <alignment horizontal="justify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textRotation="90" wrapText="1"/>
    </xf>
    <xf numFmtId="0" fontId="3" fillId="0" borderId="3" xfId="0" applyNumberFormat="1" applyFont="1" applyFill="1" applyBorder="1" applyAlignment="1">
      <alignment horizontal="justify" vertical="center" wrapText="1" shrinkToFit="1"/>
    </xf>
    <xf numFmtId="0" fontId="3" fillId="0" borderId="3" xfId="0" applyNumberFormat="1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49" fontId="2" fillId="0" borderId="8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>
      <alignment horizontal="justify" vertical="center" wrapText="1" shrinkToFit="1"/>
    </xf>
    <xf numFmtId="49" fontId="4" fillId="0" borderId="10" xfId="2" applyNumberFormat="1" applyFont="1" applyFill="1" applyBorder="1" applyAlignment="1" applyProtection="1">
      <alignment horizontal="center" vertical="top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justify" vertical="center" wrapText="1" shrinkToFit="1"/>
    </xf>
    <xf numFmtId="0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right" vertical="center" wrapText="1" shrinkToFit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5" fontId="2" fillId="0" borderId="13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165" fontId="11" fillId="0" borderId="9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>
      <alignment horizontal="center" vertical="center" wrapText="1" shrinkToFit="1"/>
    </xf>
    <xf numFmtId="0" fontId="3" fillId="0" borderId="9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1" fontId="4" fillId="0" borderId="10" xfId="2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justify" vertical="center" wrapText="1" shrinkToFit="1"/>
    </xf>
    <xf numFmtId="165" fontId="3" fillId="0" borderId="3" xfId="0" applyNumberFormat="1" applyFont="1" applyFill="1" applyBorder="1" applyAlignment="1">
      <alignment horizontal="right" vertical="center" wrapText="1" shrinkToFit="1"/>
    </xf>
    <xf numFmtId="165" fontId="3" fillId="0" borderId="3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justify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65" fontId="12" fillId="0" borderId="3" xfId="0" applyNumberFormat="1" applyFont="1" applyFill="1" applyBorder="1" applyAlignment="1">
      <alignment horizontal="right" vertical="center"/>
    </xf>
    <xf numFmtId="0" fontId="13" fillId="0" borderId="1" xfId="0" quotePrefix="1" applyNumberFormat="1" applyFont="1" applyBorder="1" applyAlignment="1">
      <alignment horizontal="center" vertical="top"/>
    </xf>
    <xf numFmtId="0" fontId="2" fillId="0" borderId="1" xfId="0" quotePrefix="1" applyNumberFormat="1" applyFont="1" applyFill="1" applyBorder="1" applyAlignment="1">
      <alignment horizontal="justify" vertical="center" wrapText="1"/>
    </xf>
    <xf numFmtId="4" fontId="2" fillId="2" borderId="0" xfId="0" applyNumberFormat="1" applyFont="1" applyFill="1" applyBorder="1"/>
    <xf numFmtId="0" fontId="2" fillId="2" borderId="0" xfId="0" applyFont="1" applyFill="1" applyBorder="1"/>
    <xf numFmtId="0" fontId="10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right" vertical="center"/>
    </xf>
    <xf numFmtId="165" fontId="2" fillId="2" borderId="13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center" vertical="center" wrapText="1" shrinkToFit="1"/>
    </xf>
    <xf numFmtId="165" fontId="12" fillId="2" borderId="3" xfId="0" applyNumberFormat="1" applyFont="1" applyFill="1" applyBorder="1" applyAlignment="1">
      <alignment horizontal="right" vertical="center"/>
    </xf>
    <xf numFmtId="1" fontId="14" fillId="0" borderId="10" xfId="2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>
      <alignment horizontal="center"/>
    </xf>
    <xf numFmtId="49" fontId="14" fillId="0" borderId="10" xfId="2" applyNumberFormat="1" applyFont="1" applyFill="1" applyBorder="1" applyAlignment="1" applyProtection="1">
      <alignment horizontal="center" vertical="top" wrapText="1"/>
    </xf>
    <xf numFmtId="0" fontId="15" fillId="0" borderId="1" xfId="0" quotePrefix="1" applyNumberFormat="1" applyFont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wrapText="1"/>
    </xf>
    <xf numFmtId="0" fontId="3" fillId="2" borderId="1" xfId="0" quotePrefix="1" applyNumberFormat="1" applyFont="1" applyFill="1" applyBorder="1" applyAlignment="1">
      <alignment horizontal="justify" vertical="center" wrapText="1" shrinkToFit="1"/>
    </xf>
    <xf numFmtId="0" fontId="4" fillId="0" borderId="5" xfId="0" applyFont="1" applyFill="1" applyBorder="1" applyAlignment="1">
      <alignment horizontal="right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18" xfId="0" quotePrefix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right" vertical="center" wrapText="1" shrinkToFit="1"/>
    </xf>
    <xf numFmtId="165" fontId="2" fillId="2" borderId="3" xfId="0" applyNumberFormat="1" applyFont="1" applyFill="1" applyBorder="1" applyAlignment="1">
      <alignment horizontal="right" vertical="center" wrapText="1" shrinkToFit="1"/>
    </xf>
    <xf numFmtId="165" fontId="2" fillId="2" borderId="3" xfId="0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5" fontId="11" fillId="2" borderId="9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_Коды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tabSelected="1" view="pageBreakPreview" zoomScale="80" zoomScaleNormal="100" zoomScaleSheetLayoutView="80" workbookViewId="0">
      <pane xSplit="10" ySplit="8" topLeftCell="K39" activePane="bottomRight" state="frozen"/>
      <selection pane="topRight" activeCell="K1" sqref="K1"/>
      <selection pane="bottomLeft" activeCell="A9" sqref="A9"/>
      <selection pane="bottomRight" activeCell="R16" sqref="R16"/>
    </sheetView>
  </sheetViews>
  <sheetFormatPr defaultColWidth="9.140625" defaultRowHeight="12.75" x14ac:dyDescent="0.2"/>
  <cols>
    <col min="1" max="1" width="3.85546875" style="6" customWidth="1"/>
    <col min="2" max="2" width="4.85546875" style="6" customWidth="1"/>
    <col min="3" max="3" width="2.140625" style="6" customWidth="1"/>
    <col min="4" max="4" width="2.7109375" style="6" customWidth="1"/>
    <col min="5" max="5" width="3" style="6" customWidth="1"/>
    <col min="6" max="6" width="3.7109375" style="6" customWidth="1"/>
    <col min="7" max="7" width="2.5703125" style="6" customWidth="1"/>
    <col min="8" max="8" width="4.5703125" style="6" customWidth="1"/>
    <col min="9" max="9" width="12.5703125" style="6" customWidth="1"/>
    <col min="10" max="10" width="49" style="9" customWidth="1"/>
    <col min="11" max="11" width="27.7109375" style="9" customWidth="1"/>
    <col min="12" max="15" width="7.5703125" style="9" customWidth="1"/>
    <col min="16" max="16" width="17.7109375" style="9" customWidth="1"/>
    <col min="17" max="17" width="11" style="1" customWidth="1"/>
    <col min="18" max="18" width="10.140625" style="59" customWidth="1"/>
    <col min="19" max="19" width="10.42578125" style="59" bestFit="1" customWidth="1"/>
    <col min="20" max="20" width="13.140625" style="60" customWidth="1"/>
    <col min="21" max="16384" width="9.140625" style="1"/>
  </cols>
  <sheetData>
    <row r="1" spans="1:26" x14ac:dyDescent="0.2">
      <c r="Q1" s="7"/>
    </row>
    <row r="2" spans="1:26" ht="15.75" customHeight="1" x14ac:dyDescent="0.25">
      <c r="B2" s="47"/>
      <c r="C2" s="47"/>
      <c r="D2" s="47"/>
      <c r="E2" s="47"/>
      <c r="F2" s="47"/>
      <c r="G2" s="47"/>
      <c r="H2" s="47"/>
      <c r="I2" s="47"/>
      <c r="K2" s="47" t="s">
        <v>76</v>
      </c>
      <c r="L2" s="46"/>
      <c r="M2" s="46"/>
      <c r="N2" s="46"/>
      <c r="O2" s="46"/>
      <c r="P2" s="46"/>
      <c r="Q2" s="46"/>
      <c r="R2" s="61"/>
      <c r="S2" s="61"/>
      <c r="T2" s="61"/>
      <c r="U2" s="46"/>
      <c r="V2" s="46"/>
      <c r="W2" s="46"/>
      <c r="X2" s="46"/>
      <c r="Y2" s="46"/>
      <c r="Z2" s="46"/>
    </row>
    <row r="3" spans="1:26" s="2" customFormat="1" ht="13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76" t="s">
        <v>4</v>
      </c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6" s="3" customFormat="1" ht="33" customHeight="1" x14ac:dyDescent="0.2">
      <c r="A4" s="82" t="s">
        <v>5</v>
      </c>
      <c r="B4" s="77" t="s">
        <v>52</v>
      </c>
      <c r="C4" s="78"/>
      <c r="D4" s="78"/>
      <c r="E4" s="78"/>
      <c r="F4" s="78"/>
      <c r="G4" s="78"/>
      <c r="H4" s="78"/>
      <c r="I4" s="79"/>
      <c r="J4" s="80" t="s">
        <v>51</v>
      </c>
      <c r="K4" s="85" t="s">
        <v>58</v>
      </c>
      <c r="L4" s="92" t="s">
        <v>59</v>
      </c>
      <c r="M4" s="93"/>
      <c r="N4" s="93"/>
      <c r="O4" s="94"/>
      <c r="P4" s="85" t="s">
        <v>96</v>
      </c>
      <c r="Q4" s="85" t="s">
        <v>95</v>
      </c>
      <c r="R4" s="87" t="s">
        <v>57</v>
      </c>
      <c r="S4" s="88"/>
      <c r="T4" s="89"/>
    </row>
    <row r="5" spans="1:26" s="3" customFormat="1" ht="45" customHeight="1" x14ac:dyDescent="0.2">
      <c r="A5" s="82"/>
      <c r="B5" s="84" t="s">
        <v>24</v>
      </c>
      <c r="C5" s="91" t="s">
        <v>53</v>
      </c>
      <c r="D5" s="91"/>
      <c r="E5" s="91"/>
      <c r="F5" s="91"/>
      <c r="G5" s="91"/>
      <c r="H5" s="91" t="s">
        <v>54</v>
      </c>
      <c r="I5" s="91"/>
      <c r="J5" s="80"/>
      <c r="K5" s="85"/>
      <c r="L5" s="95"/>
      <c r="M5" s="96"/>
      <c r="N5" s="96"/>
      <c r="O5" s="97"/>
      <c r="P5" s="85"/>
      <c r="Q5" s="85"/>
      <c r="R5" s="90" t="s">
        <v>84</v>
      </c>
      <c r="S5" s="90" t="s">
        <v>85</v>
      </c>
      <c r="T5" s="90" t="s">
        <v>94</v>
      </c>
    </row>
    <row r="6" spans="1:26" s="3" customFormat="1" ht="148.5" customHeight="1" x14ac:dyDescent="0.2">
      <c r="A6" s="83"/>
      <c r="B6" s="84"/>
      <c r="C6" s="16" t="s">
        <v>25</v>
      </c>
      <c r="D6" s="16" t="s">
        <v>26</v>
      </c>
      <c r="E6" s="16" t="s">
        <v>27</v>
      </c>
      <c r="F6" s="16" t="s">
        <v>28</v>
      </c>
      <c r="G6" s="14" t="s">
        <v>29</v>
      </c>
      <c r="H6" s="14" t="s">
        <v>55</v>
      </c>
      <c r="I6" s="14" t="s">
        <v>56</v>
      </c>
      <c r="J6" s="81"/>
      <c r="K6" s="86"/>
      <c r="L6" s="22" t="s">
        <v>83</v>
      </c>
      <c r="M6" s="22" t="s">
        <v>84</v>
      </c>
      <c r="N6" s="22" t="s">
        <v>85</v>
      </c>
      <c r="O6" s="22" t="s">
        <v>94</v>
      </c>
      <c r="P6" s="86"/>
      <c r="Q6" s="86"/>
      <c r="R6" s="90"/>
      <c r="S6" s="90"/>
      <c r="T6" s="90"/>
    </row>
    <row r="7" spans="1:26" s="3" customFormat="1" ht="18.75" customHeight="1" x14ac:dyDescent="0.2">
      <c r="A7" s="26"/>
      <c r="B7" s="27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3">
        <v>9</v>
      </c>
      <c r="K7" s="20">
        <v>10</v>
      </c>
      <c r="L7" s="21">
        <v>11</v>
      </c>
      <c r="M7" s="21">
        <v>12</v>
      </c>
      <c r="N7" s="21">
        <v>13</v>
      </c>
      <c r="O7" s="21">
        <v>14</v>
      </c>
      <c r="P7" s="20">
        <v>15</v>
      </c>
      <c r="Q7" s="20">
        <v>16</v>
      </c>
      <c r="R7" s="62">
        <v>17</v>
      </c>
      <c r="S7" s="62">
        <v>18</v>
      </c>
      <c r="T7" s="63">
        <v>19</v>
      </c>
    </row>
    <row r="8" spans="1:26" s="4" customFormat="1" ht="14.25" x14ac:dyDescent="0.2">
      <c r="A8" s="71" t="s">
        <v>6</v>
      </c>
      <c r="B8" s="70" t="s">
        <v>15</v>
      </c>
      <c r="C8" s="70" t="s">
        <v>6</v>
      </c>
      <c r="D8" s="70" t="s">
        <v>16</v>
      </c>
      <c r="E8" s="70" t="s">
        <v>16</v>
      </c>
      <c r="F8" s="70" t="s">
        <v>15</v>
      </c>
      <c r="G8" s="70" t="s">
        <v>16</v>
      </c>
      <c r="H8" s="70" t="s">
        <v>17</v>
      </c>
      <c r="I8" s="70" t="s">
        <v>15</v>
      </c>
      <c r="J8" s="49" t="s">
        <v>77</v>
      </c>
      <c r="K8" s="17"/>
      <c r="L8" s="40"/>
      <c r="M8" s="40"/>
      <c r="N8" s="40"/>
      <c r="O8" s="40"/>
      <c r="P8" s="56">
        <f>P9+P19+P27+P14+P29</f>
        <v>726.09799999999996</v>
      </c>
      <c r="Q8" s="56">
        <f>Q9+Q19+Q27+Q14+Q29</f>
        <v>1126.3999999999999</v>
      </c>
      <c r="R8" s="68">
        <f>R9+R19+R27+R14</f>
        <v>1495</v>
      </c>
      <c r="S8" s="68">
        <f>S9+S19+S27+S14</f>
        <v>1519.1</v>
      </c>
      <c r="T8" s="68">
        <f>T9+T19+T27+T14</f>
        <v>1566.1999999999998</v>
      </c>
    </row>
    <row r="9" spans="1:26" s="5" customFormat="1" ht="38.25" x14ac:dyDescent="0.2">
      <c r="A9" s="71" t="s">
        <v>7</v>
      </c>
      <c r="B9" s="70" t="s">
        <v>18</v>
      </c>
      <c r="C9" s="70" t="s">
        <v>6</v>
      </c>
      <c r="D9" s="70" t="s">
        <v>19</v>
      </c>
      <c r="E9" s="70" t="s">
        <v>16</v>
      </c>
      <c r="F9" s="70" t="s">
        <v>15</v>
      </c>
      <c r="G9" s="70" t="s">
        <v>16</v>
      </c>
      <c r="H9" s="70" t="s">
        <v>17</v>
      </c>
      <c r="I9" s="70" t="s">
        <v>15</v>
      </c>
      <c r="J9" s="49" t="s">
        <v>20</v>
      </c>
      <c r="K9" s="40" t="s">
        <v>97</v>
      </c>
      <c r="L9" s="40"/>
      <c r="M9" s="40"/>
      <c r="N9" s="40"/>
      <c r="O9" s="40"/>
      <c r="P9" s="51">
        <f>P10</f>
        <v>210.51</v>
      </c>
      <c r="Q9" s="51">
        <f>Q10</f>
        <v>348.00000000000006</v>
      </c>
      <c r="R9" s="64">
        <f>R10</f>
        <v>343.40000000000003</v>
      </c>
      <c r="S9" s="64">
        <f>S10</f>
        <v>359.3</v>
      </c>
      <c r="T9" s="64">
        <f>T10</f>
        <v>375.20000000000005</v>
      </c>
    </row>
    <row r="10" spans="1:26" s="5" customFormat="1" ht="38.25" x14ac:dyDescent="0.2">
      <c r="A10" s="71" t="s">
        <v>8</v>
      </c>
      <c r="B10" s="72" t="s">
        <v>18</v>
      </c>
      <c r="C10" s="72" t="s">
        <v>6</v>
      </c>
      <c r="D10" s="72" t="s">
        <v>19</v>
      </c>
      <c r="E10" s="72" t="s">
        <v>23</v>
      </c>
      <c r="F10" s="72" t="s">
        <v>15</v>
      </c>
      <c r="G10" s="72" t="s">
        <v>19</v>
      </c>
      <c r="H10" s="72" t="s">
        <v>17</v>
      </c>
      <c r="I10" s="72" t="s">
        <v>21</v>
      </c>
      <c r="J10" s="49" t="s">
        <v>30</v>
      </c>
      <c r="K10" s="40" t="s">
        <v>97</v>
      </c>
      <c r="L10" s="40"/>
      <c r="M10" s="40"/>
      <c r="N10" s="40"/>
      <c r="O10" s="40"/>
      <c r="P10" s="51">
        <f>P11+P12+P13</f>
        <v>210.51</v>
      </c>
      <c r="Q10" s="51">
        <f>Q11+Q12+Q13</f>
        <v>348.00000000000006</v>
      </c>
      <c r="R10" s="64">
        <f>R11+R12+R13</f>
        <v>343.40000000000003</v>
      </c>
      <c r="S10" s="64">
        <f>S11+S12+S13</f>
        <v>359.3</v>
      </c>
      <c r="T10" s="64">
        <f>T11+T12+T13</f>
        <v>375.20000000000005</v>
      </c>
    </row>
    <row r="11" spans="1:26" ht="90.75" customHeight="1" x14ac:dyDescent="0.2">
      <c r="A11" s="25" t="s">
        <v>9</v>
      </c>
      <c r="B11" s="57" t="s">
        <v>18</v>
      </c>
      <c r="C11" s="57" t="s">
        <v>6</v>
      </c>
      <c r="D11" s="57" t="s">
        <v>19</v>
      </c>
      <c r="E11" s="57" t="s">
        <v>23</v>
      </c>
      <c r="F11" s="57" t="s">
        <v>22</v>
      </c>
      <c r="G11" s="57" t="s">
        <v>19</v>
      </c>
      <c r="H11" s="57" t="s">
        <v>17</v>
      </c>
      <c r="I11" s="57" t="s">
        <v>21</v>
      </c>
      <c r="J11" s="11" t="s">
        <v>0</v>
      </c>
      <c r="K11" s="30" t="s">
        <v>97</v>
      </c>
      <c r="L11" s="30">
        <v>2</v>
      </c>
      <c r="M11" s="30">
        <v>2</v>
      </c>
      <c r="N11" s="30">
        <v>2</v>
      </c>
      <c r="O11" s="30">
        <v>2</v>
      </c>
      <c r="P11" s="33">
        <v>210.5</v>
      </c>
      <c r="Q11" s="37">
        <v>345.8</v>
      </c>
      <c r="R11" s="65">
        <v>342.3</v>
      </c>
      <c r="S11" s="66">
        <v>358.2</v>
      </c>
      <c r="T11" s="65">
        <v>374.1</v>
      </c>
    </row>
    <row r="12" spans="1:26" ht="121.5" customHeight="1" x14ac:dyDescent="0.2">
      <c r="A12" s="25" t="s">
        <v>10</v>
      </c>
      <c r="B12" s="57" t="s">
        <v>18</v>
      </c>
      <c r="C12" s="57" t="s">
        <v>6</v>
      </c>
      <c r="D12" s="57" t="s">
        <v>19</v>
      </c>
      <c r="E12" s="57" t="s">
        <v>23</v>
      </c>
      <c r="F12" s="57" t="s">
        <v>31</v>
      </c>
      <c r="G12" s="57" t="s">
        <v>19</v>
      </c>
      <c r="H12" s="57" t="s">
        <v>17</v>
      </c>
      <c r="I12" s="57" t="s">
        <v>21</v>
      </c>
      <c r="J12" s="12" t="s">
        <v>37</v>
      </c>
      <c r="K12" s="30" t="s">
        <v>97</v>
      </c>
      <c r="L12" s="30">
        <v>2</v>
      </c>
      <c r="M12" s="30">
        <v>2</v>
      </c>
      <c r="N12" s="30">
        <v>2</v>
      </c>
      <c r="O12" s="30">
        <v>2</v>
      </c>
      <c r="P12" s="34">
        <v>0</v>
      </c>
      <c r="Q12" s="37">
        <v>0.1</v>
      </c>
      <c r="R12" s="65">
        <v>0.1</v>
      </c>
      <c r="S12" s="65">
        <v>0.1</v>
      </c>
      <c r="T12" s="65">
        <v>0.1</v>
      </c>
    </row>
    <row r="13" spans="1:26" s="5" customFormat="1" ht="58.5" customHeight="1" x14ac:dyDescent="0.2">
      <c r="A13" s="48">
        <f t="shared" ref="A13:A17" si="0">A12+1</f>
        <v>6</v>
      </c>
      <c r="B13" s="57" t="s">
        <v>18</v>
      </c>
      <c r="C13" s="57" t="s">
        <v>6</v>
      </c>
      <c r="D13" s="57" t="s">
        <v>19</v>
      </c>
      <c r="E13" s="57" t="s">
        <v>23</v>
      </c>
      <c r="F13" s="57" t="s">
        <v>32</v>
      </c>
      <c r="G13" s="57" t="s">
        <v>19</v>
      </c>
      <c r="H13" s="57" t="s">
        <v>17</v>
      </c>
      <c r="I13" s="57" t="s">
        <v>21</v>
      </c>
      <c r="J13" s="12" t="s">
        <v>38</v>
      </c>
      <c r="K13" s="30" t="s">
        <v>97</v>
      </c>
      <c r="L13" s="30">
        <v>2</v>
      </c>
      <c r="M13" s="30">
        <v>2</v>
      </c>
      <c r="N13" s="30">
        <v>2</v>
      </c>
      <c r="O13" s="30">
        <v>2</v>
      </c>
      <c r="P13" s="34">
        <v>0.01</v>
      </c>
      <c r="Q13" s="37">
        <v>2.1</v>
      </c>
      <c r="R13" s="65">
        <v>1</v>
      </c>
      <c r="S13" s="65">
        <v>1</v>
      </c>
      <c r="T13" s="65">
        <v>1</v>
      </c>
    </row>
    <row r="14" spans="1:26" ht="38.25" x14ac:dyDescent="0.2">
      <c r="A14" s="69">
        <f t="shared" si="0"/>
        <v>7</v>
      </c>
      <c r="B14" s="70" t="s">
        <v>15</v>
      </c>
      <c r="C14" s="70" t="s">
        <v>6</v>
      </c>
      <c r="D14" s="70" t="s">
        <v>34</v>
      </c>
      <c r="E14" s="70" t="s">
        <v>16</v>
      </c>
      <c r="F14" s="70" t="s">
        <v>15</v>
      </c>
      <c r="G14" s="70" t="s">
        <v>16</v>
      </c>
      <c r="H14" s="70" t="s">
        <v>17</v>
      </c>
      <c r="I14" s="70" t="s">
        <v>15</v>
      </c>
      <c r="J14" s="52" t="s">
        <v>1</v>
      </c>
      <c r="K14" s="18" t="s">
        <v>97</v>
      </c>
      <c r="L14" s="41"/>
      <c r="M14" s="41"/>
      <c r="N14" s="41"/>
      <c r="O14" s="41"/>
      <c r="P14" s="51">
        <f>P15+P16+P17+P18</f>
        <v>375.5</v>
      </c>
      <c r="Q14" s="51">
        <f>Q15+Q16+Q17+Q18</f>
        <v>445.90000000000003</v>
      </c>
      <c r="R14" s="64">
        <f>R15+R16+R17+R18</f>
        <v>526.6</v>
      </c>
      <c r="S14" s="64">
        <f>S15+S16+S17+S18</f>
        <v>505.4</v>
      </c>
      <c r="T14" s="64">
        <f>T15+T16+T17+T18</f>
        <v>510.4</v>
      </c>
    </row>
    <row r="15" spans="1:26" ht="128.25" customHeight="1" x14ac:dyDescent="0.2">
      <c r="A15" s="48">
        <f t="shared" si="0"/>
        <v>8</v>
      </c>
      <c r="B15" s="57">
        <v>182</v>
      </c>
      <c r="C15" s="57" t="s">
        <v>6</v>
      </c>
      <c r="D15" s="57" t="s">
        <v>34</v>
      </c>
      <c r="E15" s="57" t="s">
        <v>23</v>
      </c>
      <c r="F15" s="57" t="s">
        <v>86</v>
      </c>
      <c r="G15" s="57" t="s">
        <v>19</v>
      </c>
      <c r="H15" s="57" t="s">
        <v>17</v>
      </c>
      <c r="I15" s="57" t="s">
        <v>21</v>
      </c>
      <c r="J15" s="58" t="s">
        <v>90</v>
      </c>
      <c r="K15" s="31" t="s">
        <v>97</v>
      </c>
      <c r="L15" s="53">
        <v>2.1800000000000002</v>
      </c>
      <c r="M15" s="53">
        <v>2.19</v>
      </c>
      <c r="N15" s="53">
        <v>2.19</v>
      </c>
      <c r="O15" s="53">
        <v>2.19</v>
      </c>
      <c r="P15" s="34">
        <v>192.33</v>
      </c>
      <c r="Q15" s="37">
        <v>211.2</v>
      </c>
      <c r="R15" s="65">
        <v>274.60000000000002</v>
      </c>
      <c r="S15" s="65">
        <v>234.8</v>
      </c>
      <c r="T15" s="65">
        <v>233.4</v>
      </c>
    </row>
    <row r="16" spans="1:26" ht="137.25" customHeight="1" x14ac:dyDescent="0.2">
      <c r="A16" s="48">
        <f t="shared" si="0"/>
        <v>9</v>
      </c>
      <c r="B16" s="57">
        <v>182</v>
      </c>
      <c r="C16" s="57" t="s">
        <v>6</v>
      </c>
      <c r="D16" s="57" t="s">
        <v>34</v>
      </c>
      <c r="E16" s="57" t="s">
        <v>23</v>
      </c>
      <c r="F16" s="57" t="s">
        <v>87</v>
      </c>
      <c r="G16" s="57" t="s">
        <v>19</v>
      </c>
      <c r="H16" s="57" t="s">
        <v>17</v>
      </c>
      <c r="I16" s="57" t="s">
        <v>21</v>
      </c>
      <c r="J16" s="58" t="s">
        <v>91</v>
      </c>
      <c r="K16" s="31" t="s">
        <v>97</v>
      </c>
      <c r="L16" s="53">
        <v>2.1800000000000002</v>
      </c>
      <c r="M16" s="53">
        <v>2.19</v>
      </c>
      <c r="N16" s="53">
        <v>2.19</v>
      </c>
      <c r="O16" s="53">
        <v>2.19</v>
      </c>
      <c r="P16" s="34">
        <v>1.03</v>
      </c>
      <c r="Q16" s="37">
        <v>1.5</v>
      </c>
      <c r="R16" s="65">
        <v>1.3</v>
      </c>
      <c r="S16" s="65">
        <v>1.7</v>
      </c>
      <c r="T16" s="65">
        <v>1.7</v>
      </c>
    </row>
    <row r="17" spans="1:20" ht="120.75" customHeight="1" x14ac:dyDescent="0.2">
      <c r="A17" s="48">
        <f t="shared" si="0"/>
        <v>10</v>
      </c>
      <c r="B17" s="57">
        <v>182</v>
      </c>
      <c r="C17" s="57" t="s">
        <v>6</v>
      </c>
      <c r="D17" s="57" t="s">
        <v>34</v>
      </c>
      <c r="E17" s="57" t="s">
        <v>23</v>
      </c>
      <c r="F17" s="57" t="s">
        <v>88</v>
      </c>
      <c r="G17" s="57" t="s">
        <v>19</v>
      </c>
      <c r="H17" s="57" t="s">
        <v>17</v>
      </c>
      <c r="I17" s="57" t="s">
        <v>21</v>
      </c>
      <c r="J17" s="58" t="s">
        <v>92</v>
      </c>
      <c r="K17" s="31" t="s">
        <v>97</v>
      </c>
      <c r="L17" s="53">
        <v>2.1800000000000002</v>
      </c>
      <c r="M17" s="53">
        <v>2.19</v>
      </c>
      <c r="N17" s="53">
        <v>2.19</v>
      </c>
      <c r="O17" s="53">
        <v>2.19</v>
      </c>
      <c r="P17" s="34">
        <v>204.7</v>
      </c>
      <c r="Q17" s="37">
        <v>261.10000000000002</v>
      </c>
      <c r="R17" s="65">
        <v>284.8</v>
      </c>
      <c r="S17" s="65">
        <v>304.5</v>
      </c>
      <c r="T17" s="65">
        <v>315.3</v>
      </c>
    </row>
    <row r="18" spans="1:20" ht="125.25" customHeight="1" x14ac:dyDescent="0.2">
      <c r="A18" s="48">
        <f t="shared" ref="A18:A43" si="1">A17+1</f>
        <v>11</v>
      </c>
      <c r="B18" s="57">
        <v>182</v>
      </c>
      <c r="C18" s="57" t="s">
        <v>6</v>
      </c>
      <c r="D18" s="57" t="s">
        <v>34</v>
      </c>
      <c r="E18" s="57" t="s">
        <v>23</v>
      </c>
      <c r="F18" s="57" t="s">
        <v>89</v>
      </c>
      <c r="G18" s="57" t="s">
        <v>19</v>
      </c>
      <c r="H18" s="57" t="s">
        <v>17</v>
      </c>
      <c r="I18" s="57" t="s">
        <v>21</v>
      </c>
      <c r="J18" s="58" t="s">
        <v>93</v>
      </c>
      <c r="K18" s="31" t="s">
        <v>97</v>
      </c>
      <c r="L18" s="53">
        <v>2.1800000000000002</v>
      </c>
      <c r="M18" s="53">
        <v>2.19</v>
      </c>
      <c r="N18" s="53">
        <v>2.19</v>
      </c>
      <c r="O18" s="53">
        <v>2.19</v>
      </c>
      <c r="P18" s="34">
        <v>-22.56</v>
      </c>
      <c r="Q18" s="37">
        <v>-27.9</v>
      </c>
      <c r="R18" s="65">
        <v>-34.1</v>
      </c>
      <c r="S18" s="65">
        <v>-35.6</v>
      </c>
      <c r="T18" s="65">
        <v>-40</v>
      </c>
    </row>
    <row r="19" spans="1:20" ht="38.25" x14ac:dyDescent="0.2">
      <c r="A19" s="69">
        <f t="shared" si="1"/>
        <v>12</v>
      </c>
      <c r="B19" s="70" t="s">
        <v>18</v>
      </c>
      <c r="C19" s="70" t="s">
        <v>6</v>
      </c>
      <c r="D19" s="70" t="s">
        <v>39</v>
      </c>
      <c r="E19" s="70" t="s">
        <v>16</v>
      </c>
      <c r="F19" s="70" t="s">
        <v>15</v>
      </c>
      <c r="G19" s="70" t="s">
        <v>16</v>
      </c>
      <c r="H19" s="70" t="s">
        <v>17</v>
      </c>
      <c r="I19" s="70" t="s">
        <v>15</v>
      </c>
      <c r="J19" s="49" t="s">
        <v>60</v>
      </c>
      <c r="K19" s="73" t="s">
        <v>97</v>
      </c>
      <c r="L19" s="40"/>
      <c r="M19" s="40"/>
      <c r="N19" s="40"/>
      <c r="O19" s="40"/>
      <c r="P19" s="50">
        <f>P20+P22</f>
        <v>129.9</v>
      </c>
      <c r="Q19" s="50">
        <f>Q20+Q22</f>
        <v>321.79999999999995</v>
      </c>
      <c r="R19" s="98">
        <f>R20+R22</f>
        <v>614.09999999999991</v>
      </c>
      <c r="S19" s="98">
        <f>S20+S22</f>
        <v>643.1</v>
      </c>
      <c r="T19" s="98">
        <f>T20+T22</f>
        <v>668.8</v>
      </c>
    </row>
    <row r="20" spans="1:20" ht="38.25" x14ac:dyDescent="0.2">
      <c r="A20" s="48">
        <f t="shared" si="1"/>
        <v>13</v>
      </c>
      <c r="B20" s="10" t="s">
        <v>18</v>
      </c>
      <c r="C20" s="10" t="s">
        <v>6</v>
      </c>
      <c r="D20" s="10" t="s">
        <v>39</v>
      </c>
      <c r="E20" s="10" t="s">
        <v>19</v>
      </c>
      <c r="F20" s="10" t="s">
        <v>17</v>
      </c>
      <c r="G20" s="10" t="s">
        <v>16</v>
      </c>
      <c r="H20" s="10" t="s">
        <v>17</v>
      </c>
      <c r="I20" s="10" t="s">
        <v>21</v>
      </c>
      <c r="J20" s="11" t="s">
        <v>61</v>
      </c>
      <c r="K20" s="67" t="s">
        <v>97</v>
      </c>
      <c r="L20" s="30"/>
      <c r="M20" s="30"/>
      <c r="N20" s="30"/>
      <c r="O20" s="30"/>
      <c r="P20" s="33">
        <f>P21</f>
        <v>30.9</v>
      </c>
      <c r="Q20" s="33">
        <f>Q21</f>
        <v>80.5</v>
      </c>
      <c r="R20" s="99">
        <f>R21</f>
        <v>134.30000000000001</v>
      </c>
      <c r="S20" s="99">
        <f>S21</f>
        <v>140.5</v>
      </c>
      <c r="T20" s="99">
        <f>T21</f>
        <v>146</v>
      </c>
    </row>
    <row r="21" spans="1:20" ht="38.25" x14ac:dyDescent="0.2">
      <c r="A21" s="48">
        <f t="shared" si="1"/>
        <v>14</v>
      </c>
      <c r="B21" s="10" t="s">
        <v>18</v>
      </c>
      <c r="C21" s="10" t="s">
        <v>6</v>
      </c>
      <c r="D21" s="10" t="s">
        <v>39</v>
      </c>
      <c r="E21" s="10" t="s">
        <v>19</v>
      </c>
      <c r="F21" s="10" t="s">
        <v>32</v>
      </c>
      <c r="G21" s="10" t="s">
        <v>14</v>
      </c>
      <c r="H21" s="10" t="s">
        <v>17</v>
      </c>
      <c r="I21" s="10" t="s">
        <v>21</v>
      </c>
      <c r="J21" s="11" t="s">
        <v>62</v>
      </c>
      <c r="K21" s="30" t="s">
        <v>97</v>
      </c>
      <c r="L21" s="30">
        <v>100</v>
      </c>
      <c r="M21" s="30">
        <v>100</v>
      </c>
      <c r="N21" s="30">
        <v>100</v>
      </c>
      <c r="O21" s="30">
        <v>100</v>
      </c>
      <c r="P21" s="33">
        <v>30.9</v>
      </c>
      <c r="Q21" s="35">
        <v>80.5</v>
      </c>
      <c r="R21" s="100">
        <v>134.30000000000001</v>
      </c>
      <c r="S21" s="100">
        <v>140.5</v>
      </c>
      <c r="T21" s="100">
        <v>146</v>
      </c>
    </row>
    <row r="22" spans="1:20" ht="38.25" x14ac:dyDescent="0.2">
      <c r="A22" s="48">
        <f t="shared" si="1"/>
        <v>15</v>
      </c>
      <c r="B22" s="10" t="s">
        <v>18</v>
      </c>
      <c r="C22" s="10" t="s">
        <v>6</v>
      </c>
      <c r="D22" s="10" t="s">
        <v>39</v>
      </c>
      <c r="E22" s="10" t="s">
        <v>39</v>
      </c>
      <c r="F22" s="10" t="s">
        <v>15</v>
      </c>
      <c r="G22" s="10" t="s">
        <v>16</v>
      </c>
      <c r="H22" s="10" t="s">
        <v>17</v>
      </c>
      <c r="I22" s="10" t="s">
        <v>21</v>
      </c>
      <c r="J22" s="11" t="s">
        <v>63</v>
      </c>
      <c r="K22" s="30" t="s">
        <v>97</v>
      </c>
      <c r="L22" s="30"/>
      <c r="M22" s="30"/>
      <c r="N22" s="30"/>
      <c r="O22" s="30"/>
      <c r="P22" s="33">
        <f>P26+P24</f>
        <v>99</v>
      </c>
      <c r="Q22" s="33">
        <f>Q26+Q24</f>
        <v>241.29999999999998</v>
      </c>
      <c r="R22" s="99">
        <f>R26+R24</f>
        <v>479.79999999999995</v>
      </c>
      <c r="S22" s="99">
        <f>S26+S24</f>
        <v>502.6</v>
      </c>
      <c r="T22" s="99">
        <f>T26+T24</f>
        <v>522.79999999999995</v>
      </c>
    </row>
    <row r="23" spans="1:20" ht="38.25" x14ac:dyDescent="0.2">
      <c r="A23" s="48">
        <f t="shared" si="1"/>
        <v>16</v>
      </c>
      <c r="B23" s="10" t="s">
        <v>18</v>
      </c>
      <c r="C23" s="10" t="s">
        <v>6</v>
      </c>
      <c r="D23" s="10" t="s">
        <v>39</v>
      </c>
      <c r="E23" s="10" t="s">
        <v>39</v>
      </c>
      <c r="F23" s="10" t="s">
        <v>32</v>
      </c>
      <c r="G23" s="10" t="s">
        <v>16</v>
      </c>
      <c r="H23" s="10" t="s">
        <v>17</v>
      </c>
      <c r="I23" s="10" t="s">
        <v>21</v>
      </c>
      <c r="J23" s="11" t="s">
        <v>64</v>
      </c>
      <c r="K23" s="30" t="s">
        <v>97</v>
      </c>
      <c r="L23" s="30"/>
      <c r="M23" s="30"/>
      <c r="N23" s="30"/>
      <c r="O23" s="30"/>
      <c r="P23" s="33">
        <f>P24</f>
        <v>32.159999999999997</v>
      </c>
      <c r="Q23" s="33">
        <f>Q24</f>
        <v>18.100000000000001</v>
      </c>
      <c r="R23" s="99">
        <f>R24</f>
        <v>213.9</v>
      </c>
      <c r="S23" s="99">
        <f>S24</f>
        <v>224.3</v>
      </c>
      <c r="T23" s="99">
        <f>T24</f>
        <v>233.3</v>
      </c>
    </row>
    <row r="24" spans="1:20" ht="38.25" x14ac:dyDescent="0.2">
      <c r="A24" s="48">
        <f t="shared" si="1"/>
        <v>17</v>
      </c>
      <c r="B24" s="10" t="s">
        <v>18</v>
      </c>
      <c r="C24" s="10" t="s">
        <v>6</v>
      </c>
      <c r="D24" s="10" t="s">
        <v>39</v>
      </c>
      <c r="E24" s="10" t="s">
        <v>39</v>
      </c>
      <c r="F24" s="10" t="s">
        <v>65</v>
      </c>
      <c r="G24" s="10" t="s">
        <v>14</v>
      </c>
      <c r="H24" s="10" t="s">
        <v>17</v>
      </c>
      <c r="I24" s="10" t="s">
        <v>21</v>
      </c>
      <c r="J24" s="11" t="s">
        <v>66</v>
      </c>
      <c r="K24" s="30" t="s">
        <v>97</v>
      </c>
      <c r="L24" s="30">
        <v>100</v>
      </c>
      <c r="M24" s="30">
        <v>100</v>
      </c>
      <c r="N24" s="30">
        <v>100</v>
      </c>
      <c r="O24" s="30">
        <v>100</v>
      </c>
      <c r="P24" s="33">
        <v>32.159999999999997</v>
      </c>
      <c r="Q24" s="35">
        <v>18.100000000000001</v>
      </c>
      <c r="R24" s="100">
        <v>213.9</v>
      </c>
      <c r="S24" s="100">
        <v>224.3</v>
      </c>
      <c r="T24" s="100">
        <v>233.3</v>
      </c>
    </row>
    <row r="25" spans="1:20" ht="38.25" x14ac:dyDescent="0.2">
      <c r="A25" s="48">
        <f t="shared" si="1"/>
        <v>18</v>
      </c>
      <c r="B25" s="10" t="s">
        <v>18</v>
      </c>
      <c r="C25" s="10" t="s">
        <v>6</v>
      </c>
      <c r="D25" s="10" t="s">
        <v>39</v>
      </c>
      <c r="E25" s="10" t="s">
        <v>39</v>
      </c>
      <c r="F25" s="10" t="s">
        <v>33</v>
      </c>
      <c r="G25" s="10" t="s">
        <v>16</v>
      </c>
      <c r="H25" s="10" t="s">
        <v>17</v>
      </c>
      <c r="I25" s="10" t="s">
        <v>21</v>
      </c>
      <c r="J25" s="11" t="s">
        <v>67</v>
      </c>
      <c r="K25" s="30" t="s">
        <v>97</v>
      </c>
      <c r="L25" s="30"/>
      <c r="M25" s="30"/>
      <c r="N25" s="30"/>
      <c r="O25" s="30"/>
      <c r="P25" s="33">
        <f>P26</f>
        <v>66.84</v>
      </c>
      <c r="Q25" s="33">
        <f>Q26</f>
        <v>223.2</v>
      </c>
      <c r="R25" s="99">
        <f>R26</f>
        <v>265.89999999999998</v>
      </c>
      <c r="S25" s="99">
        <f>S26</f>
        <v>278.3</v>
      </c>
      <c r="T25" s="99">
        <f>T26</f>
        <v>289.5</v>
      </c>
    </row>
    <row r="26" spans="1:20" ht="38.25" x14ac:dyDescent="0.2">
      <c r="A26" s="48">
        <f t="shared" si="1"/>
        <v>19</v>
      </c>
      <c r="B26" s="10" t="s">
        <v>18</v>
      </c>
      <c r="C26" s="10" t="s">
        <v>6</v>
      </c>
      <c r="D26" s="10" t="s">
        <v>39</v>
      </c>
      <c r="E26" s="10" t="s">
        <v>39</v>
      </c>
      <c r="F26" s="10" t="s">
        <v>69</v>
      </c>
      <c r="G26" s="10" t="s">
        <v>14</v>
      </c>
      <c r="H26" s="10" t="s">
        <v>17</v>
      </c>
      <c r="I26" s="10" t="s">
        <v>21</v>
      </c>
      <c r="J26" s="11" t="s">
        <v>68</v>
      </c>
      <c r="K26" s="30" t="s">
        <v>97</v>
      </c>
      <c r="L26" s="30">
        <v>100</v>
      </c>
      <c r="M26" s="30">
        <v>100</v>
      </c>
      <c r="N26" s="30">
        <v>100</v>
      </c>
      <c r="O26" s="30">
        <v>100</v>
      </c>
      <c r="P26" s="33">
        <v>66.84</v>
      </c>
      <c r="Q26" s="35">
        <v>223.2</v>
      </c>
      <c r="R26" s="100">
        <v>265.89999999999998</v>
      </c>
      <c r="S26" s="100">
        <v>278.3</v>
      </c>
      <c r="T26" s="100">
        <v>289.5</v>
      </c>
    </row>
    <row r="27" spans="1:20" s="5" customFormat="1" ht="57" customHeight="1" x14ac:dyDescent="0.2">
      <c r="A27" s="48">
        <f t="shared" si="1"/>
        <v>20</v>
      </c>
      <c r="B27" s="70" t="s">
        <v>78</v>
      </c>
      <c r="C27" s="70" t="s">
        <v>6</v>
      </c>
      <c r="D27" s="70" t="s">
        <v>35</v>
      </c>
      <c r="E27" s="70" t="s">
        <v>16</v>
      </c>
      <c r="F27" s="70" t="s">
        <v>15</v>
      </c>
      <c r="G27" s="70" t="s">
        <v>16</v>
      </c>
      <c r="H27" s="70" t="s">
        <v>17</v>
      </c>
      <c r="I27" s="70" t="s">
        <v>15</v>
      </c>
      <c r="J27" s="49" t="s">
        <v>36</v>
      </c>
      <c r="K27" s="30" t="s">
        <v>98</v>
      </c>
      <c r="L27" s="40"/>
      <c r="M27" s="40"/>
      <c r="N27" s="40"/>
      <c r="O27" s="40"/>
      <c r="P27" s="51">
        <f>P28</f>
        <v>7.6</v>
      </c>
      <c r="Q27" s="51">
        <f>Q28</f>
        <v>8.1</v>
      </c>
      <c r="R27" s="64">
        <f>R28</f>
        <v>10.9</v>
      </c>
      <c r="S27" s="64">
        <f>S28</f>
        <v>11.3</v>
      </c>
      <c r="T27" s="64">
        <f>T28</f>
        <v>11.8</v>
      </c>
    </row>
    <row r="28" spans="1:20" ht="65.25" customHeight="1" x14ac:dyDescent="0.2">
      <c r="A28" s="48">
        <f t="shared" si="1"/>
        <v>21</v>
      </c>
      <c r="B28" s="54" t="s">
        <v>78</v>
      </c>
      <c r="C28" s="10" t="s">
        <v>6</v>
      </c>
      <c r="D28" s="10" t="s">
        <v>35</v>
      </c>
      <c r="E28" s="10" t="s">
        <v>2</v>
      </c>
      <c r="F28" s="10" t="s">
        <v>31</v>
      </c>
      <c r="G28" s="10" t="s">
        <v>19</v>
      </c>
      <c r="H28" s="10" t="s">
        <v>17</v>
      </c>
      <c r="I28" s="10" t="s">
        <v>21</v>
      </c>
      <c r="J28" s="11" t="s">
        <v>70</v>
      </c>
      <c r="K28" s="30" t="s">
        <v>98</v>
      </c>
      <c r="L28" s="30">
        <v>100</v>
      </c>
      <c r="M28" s="30">
        <v>100</v>
      </c>
      <c r="N28" s="30">
        <v>100</v>
      </c>
      <c r="O28" s="30">
        <v>100</v>
      </c>
      <c r="P28" s="33">
        <v>7.6</v>
      </c>
      <c r="Q28" s="36">
        <v>8.1</v>
      </c>
      <c r="R28" s="66">
        <v>10.9</v>
      </c>
      <c r="S28" s="66">
        <v>11.3</v>
      </c>
      <c r="T28" s="65">
        <v>11.8</v>
      </c>
    </row>
    <row r="29" spans="1:20" ht="25.5" x14ac:dyDescent="0.2">
      <c r="A29" s="69">
        <f t="shared" si="1"/>
        <v>22</v>
      </c>
      <c r="B29" s="70" t="s">
        <v>78</v>
      </c>
      <c r="C29" s="70" t="s">
        <v>6</v>
      </c>
      <c r="D29" s="70" t="s">
        <v>99</v>
      </c>
      <c r="E29" s="70" t="s">
        <v>16</v>
      </c>
      <c r="F29" s="70" t="s">
        <v>15</v>
      </c>
      <c r="G29" s="70" t="s">
        <v>16</v>
      </c>
      <c r="H29" s="70" t="s">
        <v>17</v>
      </c>
      <c r="I29" s="70" t="s">
        <v>15</v>
      </c>
      <c r="J29" s="75" t="s">
        <v>103</v>
      </c>
      <c r="K29" s="17"/>
      <c r="L29" s="40"/>
      <c r="M29" s="40"/>
      <c r="N29" s="40"/>
      <c r="O29" s="40"/>
      <c r="P29" s="51">
        <f>P30</f>
        <v>2.5880000000000001</v>
      </c>
      <c r="Q29" s="51">
        <f>Q30</f>
        <v>2.6</v>
      </c>
      <c r="R29" s="64">
        <v>0</v>
      </c>
      <c r="S29" s="64">
        <v>0</v>
      </c>
      <c r="T29" s="64">
        <v>0</v>
      </c>
    </row>
    <row r="30" spans="1:20" s="5" customFormat="1" ht="57" customHeight="1" x14ac:dyDescent="0.2">
      <c r="A30" s="48">
        <f t="shared" si="1"/>
        <v>23</v>
      </c>
      <c r="B30" s="55" t="s">
        <v>78</v>
      </c>
      <c r="C30" s="10" t="s">
        <v>6</v>
      </c>
      <c r="D30" s="10" t="s">
        <v>99</v>
      </c>
      <c r="E30" s="10" t="s">
        <v>39</v>
      </c>
      <c r="F30" s="10" t="s">
        <v>100</v>
      </c>
      <c r="G30" s="10" t="s">
        <v>14</v>
      </c>
      <c r="H30" s="10" t="s">
        <v>17</v>
      </c>
      <c r="I30" s="10" t="s">
        <v>101</v>
      </c>
      <c r="J30" s="11" t="s">
        <v>102</v>
      </c>
      <c r="K30" s="30" t="s">
        <v>98</v>
      </c>
      <c r="L30" s="30">
        <v>100</v>
      </c>
      <c r="M30" s="30">
        <v>100</v>
      </c>
      <c r="N30" s="30">
        <v>100</v>
      </c>
      <c r="O30" s="30">
        <v>100</v>
      </c>
      <c r="P30" s="33">
        <v>2.5880000000000001</v>
      </c>
      <c r="Q30" s="36">
        <v>2.6</v>
      </c>
      <c r="R30" s="66">
        <v>0</v>
      </c>
      <c r="S30" s="66">
        <v>0</v>
      </c>
      <c r="T30" s="65">
        <v>0</v>
      </c>
    </row>
    <row r="31" spans="1:20" s="5" customFormat="1" x14ac:dyDescent="0.2">
      <c r="A31" s="48">
        <f t="shared" si="1"/>
        <v>24</v>
      </c>
      <c r="B31" s="70" t="s">
        <v>78</v>
      </c>
      <c r="C31" s="70" t="s">
        <v>7</v>
      </c>
      <c r="D31" s="70" t="s">
        <v>16</v>
      </c>
      <c r="E31" s="70" t="s">
        <v>16</v>
      </c>
      <c r="F31" s="70" t="s">
        <v>15</v>
      </c>
      <c r="G31" s="70" t="s">
        <v>16</v>
      </c>
      <c r="H31" s="70" t="s">
        <v>17</v>
      </c>
      <c r="I31" s="70" t="s">
        <v>15</v>
      </c>
      <c r="J31" s="49" t="s">
        <v>41</v>
      </c>
      <c r="K31" s="74"/>
      <c r="L31" s="40"/>
      <c r="M31" s="40"/>
      <c r="N31" s="40"/>
      <c r="O31" s="40"/>
      <c r="P31" s="51">
        <f>P32</f>
        <v>7708.97</v>
      </c>
      <c r="Q31" s="51">
        <f>Q32</f>
        <v>11318.8</v>
      </c>
      <c r="R31" s="64">
        <f>R32</f>
        <v>10987.599999999999</v>
      </c>
      <c r="S31" s="64">
        <f>S32</f>
        <v>9742.5</v>
      </c>
      <c r="T31" s="64">
        <f>T32</f>
        <v>9500.6</v>
      </c>
    </row>
    <row r="32" spans="1:20" ht="38.25" x14ac:dyDescent="0.2">
      <c r="A32" s="69">
        <f t="shared" si="1"/>
        <v>25</v>
      </c>
      <c r="B32" s="70" t="s">
        <v>78</v>
      </c>
      <c r="C32" s="70" t="s">
        <v>7</v>
      </c>
      <c r="D32" s="70" t="s">
        <v>23</v>
      </c>
      <c r="E32" s="70" t="s">
        <v>16</v>
      </c>
      <c r="F32" s="70" t="s">
        <v>15</v>
      </c>
      <c r="G32" s="70" t="s">
        <v>16</v>
      </c>
      <c r="H32" s="70" t="s">
        <v>17</v>
      </c>
      <c r="I32" s="70" t="s">
        <v>15</v>
      </c>
      <c r="J32" s="49" t="s">
        <v>42</v>
      </c>
      <c r="K32" s="74"/>
      <c r="L32" s="40"/>
      <c r="M32" s="40"/>
      <c r="N32" s="40"/>
      <c r="O32" s="40"/>
      <c r="P32" s="51">
        <f>P33+P36+P39</f>
        <v>7708.97</v>
      </c>
      <c r="Q32" s="51">
        <f t="shared" ref="Q32:T32" si="2">Q33+Q36+Q39</f>
        <v>11318.8</v>
      </c>
      <c r="R32" s="51">
        <f t="shared" si="2"/>
        <v>10987.599999999999</v>
      </c>
      <c r="S32" s="51">
        <f t="shared" si="2"/>
        <v>9742.5</v>
      </c>
      <c r="T32" s="51">
        <f t="shared" si="2"/>
        <v>9500.6</v>
      </c>
    </row>
    <row r="33" spans="1:20" ht="25.5" x14ac:dyDescent="0.2">
      <c r="A33" s="48">
        <f t="shared" si="1"/>
        <v>26</v>
      </c>
      <c r="B33" s="10" t="s">
        <v>78</v>
      </c>
      <c r="C33" s="10" t="s">
        <v>7</v>
      </c>
      <c r="D33" s="10" t="s">
        <v>23</v>
      </c>
      <c r="E33" s="10" t="s">
        <v>82</v>
      </c>
      <c r="F33" s="10" t="s">
        <v>15</v>
      </c>
      <c r="G33" s="10" t="s">
        <v>16</v>
      </c>
      <c r="H33" s="10" t="s">
        <v>17</v>
      </c>
      <c r="I33" s="10" t="s">
        <v>79</v>
      </c>
      <c r="J33" s="11" t="s">
        <v>43</v>
      </c>
      <c r="K33" s="32"/>
      <c r="L33" s="40"/>
      <c r="M33" s="40"/>
      <c r="N33" s="40"/>
      <c r="O33" s="40"/>
      <c r="P33" s="51">
        <f>P34</f>
        <v>2298.3000000000002</v>
      </c>
      <c r="Q33" s="51">
        <f>Q34</f>
        <v>3095.2</v>
      </c>
      <c r="R33" s="64">
        <f t="shared" ref="R33:T34" si="3">R34</f>
        <v>3921.1</v>
      </c>
      <c r="S33" s="64">
        <f t="shared" si="3"/>
        <v>3136.9</v>
      </c>
      <c r="T33" s="64">
        <f t="shared" si="3"/>
        <v>3136.9</v>
      </c>
    </row>
    <row r="34" spans="1:20" ht="25.5" x14ac:dyDescent="0.2">
      <c r="A34" s="48">
        <f t="shared" si="1"/>
        <v>27</v>
      </c>
      <c r="B34" s="10" t="s">
        <v>78</v>
      </c>
      <c r="C34" s="10" t="s">
        <v>7</v>
      </c>
      <c r="D34" s="10" t="s">
        <v>23</v>
      </c>
      <c r="E34" s="10" t="s">
        <v>82</v>
      </c>
      <c r="F34" s="10" t="s">
        <v>44</v>
      </c>
      <c r="G34" s="10" t="s">
        <v>16</v>
      </c>
      <c r="H34" s="10" t="s">
        <v>17</v>
      </c>
      <c r="I34" s="10" t="s">
        <v>79</v>
      </c>
      <c r="J34" s="11" t="s">
        <v>47</v>
      </c>
      <c r="K34" s="32"/>
      <c r="L34" s="30"/>
      <c r="M34" s="30"/>
      <c r="N34" s="30"/>
      <c r="O34" s="30"/>
      <c r="P34" s="35">
        <f>P35</f>
        <v>2298.3000000000002</v>
      </c>
      <c r="Q34" s="35">
        <f>Q35</f>
        <v>3095.2</v>
      </c>
      <c r="R34" s="100">
        <f t="shared" si="3"/>
        <v>3921.1</v>
      </c>
      <c r="S34" s="100">
        <f t="shared" si="3"/>
        <v>3136.9</v>
      </c>
      <c r="T34" s="100">
        <f t="shared" si="3"/>
        <v>3136.9</v>
      </c>
    </row>
    <row r="35" spans="1:20" ht="25.5" x14ac:dyDescent="0.2">
      <c r="A35" s="48">
        <f t="shared" si="1"/>
        <v>28</v>
      </c>
      <c r="B35" s="10" t="s">
        <v>78</v>
      </c>
      <c r="C35" s="10" t="s">
        <v>7</v>
      </c>
      <c r="D35" s="10" t="s">
        <v>23</v>
      </c>
      <c r="E35" s="10" t="s">
        <v>82</v>
      </c>
      <c r="F35" s="10" t="s">
        <v>44</v>
      </c>
      <c r="G35" s="10" t="s">
        <v>14</v>
      </c>
      <c r="H35" s="10" t="s">
        <v>17</v>
      </c>
      <c r="I35" s="10" t="s">
        <v>79</v>
      </c>
      <c r="J35" s="11" t="s">
        <v>71</v>
      </c>
      <c r="K35" s="32"/>
      <c r="L35" s="30">
        <v>100</v>
      </c>
      <c r="M35" s="30">
        <v>100</v>
      </c>
      <c r="N35" s="30">
        <v>100</v>
      </c>
      <c r="O35" s="30">
        <v>100</v>
      </c>
      <c r="P35" s="35">
        <v>2298.3000000000002</v>
      </c>
      <c r="Q35" s="35">
        <v>3095.2</v>
      </c>
      <c r="R35" s="100">
        <v>3921.1</v>
      </c>
      <c r="S35" s="100">
        <v>3136.9</v>
      </c>
      <c r="T35" s="100">
        <v>3136.9</v>
      </c>
    </row>
    <row r="36" spans="1:20" ht="25.5" x14ac:dyDescent="0.2">
      <c r="A36" s="69">
        <f t="shared" si="1"/>
        <v>29</v>
      </c>
      <c r="B36" s="70" t="s">
        <v>78</v>
      </c>
      <c r="C36" s="70" t="s">
        <v>7</v>
      </c>
      <c r="D36" s="70" t="s">
        <v>23</v>
      </c>
      <c r="E36" s="70" t="s">
        <v>80</v>
      </c>
      <c r="F36" s="70" t="s">
        <v>15</v>
      </c>
      <c r="G36" s="70" t="s">
        <v>16</v>
      </c>
      <c r="H36" s="70" t="s">
        <v>17</v>
      </c>
      <c r="I36" s="70" t="s">
        <v>79</v>
      </c>
      <c r="J36" s="49" t="s">
        <v>46</v>
      </c>
      <c r="K36" s="74"/>
      <c r="L36" s="40"/>
      <c r="M36" s="40"/>
      <c r="N36" s="40"/>
      <c r="O36" s="40"/>
      <c r="P36" s="51">
        <f>P37</f>
        <v>125.87</v>
      </c>
      <c r="Q36" s="51">
        <f>Q37</f>
        <v>171.6</v>
      </c>
      <c r="R36" s="64">
        <f t="shared" ref="R36:T37" si="4">R37</f>
        <v>187.1</v>
      </c>
      <c r="S36" s="64">
        <f t="shared" si="4"/>
        <v>194.8</v>
      </c>
      <c r="T36" s="64">
        <f t="shared" si="4"/>
        <v>0</v>
      </c>
    </row>
    <row r="37" spans="1:20" ht="63.75" x14ac:dyDescent="0.2">
      <c r="A37" s="48">
        <f t="shared" si="1"/>
        <v>30</v>
      </c>
      <c r="B37" s="10" t="s">
        <v>78</v>
      </c>
      <c r="C37" s="10" t="s">
        <v>7</v>
      </c>
      <c r="D37" s="10" t="s">
        <v>23</v>
      </c>
      <c r="E37" s="10" t="s">
        <v>80</v>
      </c>
      <c r="F37" s="10" t="s">
        <v>81</v>
      </c>
      <c r="G37" s="10" t="s">
        <v>16</v>
      </c>
      <c r="H37" s="10" t="s">
        <v>17</v>
      </c>
      <c r="I37" s="10" t="s">
        <v>79</v>
      </c>
      <c r="J37" s="11" t="s">
        <v>40</v>
      </c>
      <c r="K37" s="32"/>
      <c r="L37" s="30"/>
      <c r="M37" s="30"/>
      <c r="N37" s="30"/>
      <c r="O37" s="30"/>
      <c r="P37" s="35">
        <f>P38</f>
        <v>125.87</v>
      </c>
      <c r="Q37" s="35">
        <f>Q38</f>
        <v>171.6</v>
      </c>
      <c r="R37" s="100">
        <f t="shared" si="4"/>
        <v>187.1</v>
      </c>
      <c r="S37" s="100">
        <f t="shared" si="4"/>
        <v>194.8</v>
      </c>
      <c r="T37" s="100">
        <f t="shared" si="4"/>
        <v>0</v>
      </c>
    </row>
    <row r="38" spans="1:20" ht="38.25" x14ac:dyDescent="0.2">
      <c r="A38" s="48">
        <f t="shared" si="1"/>
        <v>31</v>
      </c>
      <c r="B38" s="10" t="s">
        <v>78</v>
      </c>
      <c r="C38" s="10" t="s">
        <v>7</v>
      </c>
      <c r="D38" s="10" t="s">
        <v>23</v>
      </c>
      <c r="E38" s="10" t="s">
        <v>80</v>
      </c>
      <c r="F38" s="10" t="s">
        <v>81</v>
      </c>
      <c r="G38" s="10" t="s">
        <v>14</v>
      </c>
      <c r="H38" s="10" t="s">
        <v>17</v>
      </c>
      <c r="I38" s="10" t="s">
        <v>79</v>
      </c>
      <c r="J38" s="11" t="s">
        <v>72</v>
      </c>
      <c r="K38" s="32"/>
      <c r="L38" s="30">
        <v>100</v>
      </c>
      <c r="M38" s="30">
        <v>100</v>
      </c>
      <c r="N38" s="30">
        <v>100</v>
      </c>
      <c r="O38" s="30">
        <v>100</v>
      </c>
      <c r="P38" s="33">
        <v>125.87</v>
      </c>
      <c r="Q38" s="36">
        <v>171.6</v>
      </c>
      <c r="R38" s="66">
        <v>187.1</v>
      </c>
      <c r="S38" s="66">
        <v>194.8</v>
      </c>
      <c r="T38" s="65">
        <v>0</v>
      </c>
    </row>
    <row r="39" spans="1:20" x14ac:dyDescent="0.2">
      <c r="A39" s="69">
        <f t="shared" si="1"/>
        <v>32</v>
      </c>
      <c r="B39" s="70" t="s">
        <v>78</v>
      </c>
      <c r="C39" s="70" t="s">
        <v>7</v>
      </c>
      <c r="D39" s="70" t="s">
        <v>23</v>
      </c>
      <c r="E39" s="70" t="s">
        <v>2</v>
      </c>
      <c r="F39" s="70" t="s">
        <v>15</v>
      </c>
      <c r="G39" s="70" t="s">
        <v>16</v>
      </c>
      <c r="H39" s="70" t="s">
        <v>17</v>
      </c>
      <c r="I39" s="70" t="s">
        <v>79</v>
      </c>
      <c r="J39" s="49" t="s">
        <v>48</v>
      </c>
      <c r="K39" s="74"/>
      <c r="L39" s="42"/>
      <c r="M39" s="42"/>
      <c r="N39" s="42"/>
      <c r="O39" s="42"/>
      <c r="P39" s="51">
        <f>P40+P42</f>
        <v>5284.8</v>
      </c>
      <c r="Q39" s="51">
        <f>Q40+Q42</f>
        <v>8052</v>
      </c>
      <c r="R39" s="64">
        <f>R40+R42</f>
        <v>6879.4</v>
      </c>
      <c r="S39" s="64">
        <f>S40+S42</f>
        <v>6410.8</v>
      </c>
      <c r="T39" s="64">
        <f>T40+T42</f>
        <v>6363.7</v>
      </c>
    </row>
    <row r="40" spans="1:20" ht="51" x14ac:dyDescent="0.2">
      <c r="A40" s="48">
        <f t="shared" si="1"/>
        <v>33</v>
      </c>
      <c r="B40" s="10" t="s">
        <v>78</v>
      </c>
      <c r="C40" s="10" t="s">
        <v>7</v>
      </c>
      <c r="D40" s="10" t="s">
        <v>23</v>
      </c>
      <c r="E40" s="10" t="s">
        <v>2</v>
      </c>
      <c r="F40" s="10" t="s">
        <v>49</v>
      </c>
      <c r="G40" s="10" t="s">
        <v>16</v>
      </c>
      <c r="H40" s="10" t="s">
        <v>17</v>
      </c>
      <c r="I40" s="10" t="s">
        <v>79</v>
      </c>
      <c r="J40" s="11" t="s">
        <v>50</v>
      </c>
      <c r="K40" s="32"/>
      <c r="L40" s="43"/>
      <c r="M40" s="43"/>
      <c r="N40" s="43"/>
      <c r="O40" s="43"/>
      <c r="P40" s="35">
        <f>P41</f>
        <v>42.5</v>
      </c>
      <c r="Q40" s="35">
        <f>Q41</f>
        <v>154.1</v>
      </c>
      <c r="R40" s="100">
        <f>R41</f>
        <v>0</v>
      </c>
      <c r="S40" s="100">
        <f>S41</f>
        <v>0</v>
      </c>
      <c r="T40" s="100">
        <f>T41</f>
        <v>0</v>
      </c>
    </row>
    <row r="41" spans="1:20" ht="63.75" x14ac:dyDescent="0.2">
      <c r="A41" s="48">
        <f t="shared" si="1"/>
        <v>34</v>
      </c>
      <c r="B41" s="10" t="s">
        <v>78</v>
      </c>
      <c r="C41" s="10" t="s">
        <v>7</v>
      </c>
      <c r="D41" s="10" t="s">
        <v>23</v>
      </c>
      <c r="E41" s="10" t="s">
        <v>2</v>
      </c>
      <c r="F41" s="10" t="s">
        <v>49</v>
      </c>
      <c r="G41" s="10" t="s">
        <v>14</v>
      </c>
      <c r="H41" s="10" t="s">
        <v>17</v>
      </c>
      <c r="I41" s="10" t="s">
        <v>79</v>
      </c>
      <c r="J41" s="11" t="s">
        <v>73</v>
      </c>
      <c r="K41" s="32"/>
      <c r="L41" s="30">
        <v>100</v>
      </c>
      <c r="M41" s="30">
        <v>100</v>
      </c>
      <c r="N41" s="30">
        <v>100</v>
      </c>
      <c r="O41" s="30">
        <v>100</v>
      </c>
      <c r="P41" s="33">
        <v>42.5</v>
      </c>
      <c r="Q41" s="36">
        <v>154.1</v>
      </c>
      <c r="R41" s="66">
        <v>0</v>
      </c>
      <c r="S41" s="66">
        <v>0</v>
      </c>
      <c r="T41" s="65">
        <v>0</v>
      </c>
    </row>
    <row r="42" spans="1:20" ht="25.5" x14ac:dyDescent="0.2">
      <c r="A42" s="48">
        <f t="shared" si="1"/>
        <v>35</v>
      </c>
      <c r="B42" s="10" t="s">
        <v>78</v>
      </c>
      <c r="C42" s="10" t="s">
        <v>7</v>
      </c>
      <c r="D42" s="10" t="s">
        <v>23</v>
      </c>
      <c r="E42" s="10" t="s">
        <v>2</v>
      </c>
      <c r="F42" s="10" t="s">
        <v>45</v>
      </c>
      <c r="G42" s="10" t="s">
        <v>16</v>
      </c>
      <c r="H42" s="10" t="s">
        <v>17</v>
      </c>
      <c r="I42" s="10" t="s">
        <v>79</v>
      </c>
      <c r="J42" s="11" t="s">
        <v>74</v>
      </c>
      <c r="K42" s="32"/>
      <c r="L42" s="44"/>
      <c r="M42" s="44"/>
      <c r="N42" s="44"/>
      <c r="O42" s="44"/>
      <c r="P42" s="38">
        <f>P43</f>
        <v>5242.3</v>
      </c>
      <c r="Q42" s="38">
        <f>Q43</f>
        <v>7897.9</v>
      </c>
      <c r="R42" s="101">
        <f>R43</f>
        <v>6879.4</v>
      </c>
      <c r="S42" s="101">
        <f>S43</f>
        <v>6410.8</v>
      </c>
      <c r="T42" s="101">
        <f>T43</f>
        <v>6363.7</v>
      </c>
    </row>
    <row r="43" spans="1:20" ht="25.5" x14ac:dyDescent="0.2">
      <c r="A43" s="48">
        <f t="shared" si="1"/>
        <v>36</v>
      </c>
      <c r="B43" s="10" t="s">
        <v>78</v>
      </c>
      <c r="C43" s="10" t="s">
        <v>7</v>
      </c>
      <c r="D43" s="10" t="s">
        <v>23</v>
      </c>
      <c r="E43" s="10" t="s">
        <v>2</v>
      </c>
      <c r="F43" s="10" t="s">
        <v>45</v>
      </c>
      <c r="G43" s="10" t="s">
        <v>14</v>
      </c>
      <c r="H43" s="10" t="s">
        <v>15</v>
      </c>
      <c r="I43" s="10" t="s">
        <v>79</v>
      </c>
      <c r="J43" s="11" t="s">
        <v>75</v>
      </c>
      <c r="K43" s="32"/>
      <c r="L43" s="44">
        <v>100</v>
      </c>
      <c r="M43" s="44">
        <v>100</v>
      </c>
      <c r="N43" s="44">
        <v>100</v>
      </c>
      <c r="O43" s="44">
        <v>100</v>
      </c>
      <c r="P43" s="38">
        <v>5242.3</v>
      </c>
      <c r="Q43" s="38">
        <v>7897.9</v>
      </c>
      <c r="R43" s="101">
        <v>6879.4</v>
      </c>
      <c r="S43" s="101">
        <v>6410.8</v>
      </c>
      <c r="T43" s="101">
        <v>6363.7</v>
      </c>
    </row>
    <row r="44" spans="1:20" ht="15.75" thickBot="1" x14ac:dyDescent="0.3">
      <c r="A44" s="23"/>
      <c r="B44" s="28"/>
      <c r="C44" s="28"/>
      <c r="D44" s="28"/>
      <c r="E44" s="28"/>
      <c r="F44" s="28"/>
      <c r="G44" s="28"/>
      <c r="H44" s="28"/>
      <c r="I44" s="28"/>
      <c r="J44" s="29" t="s">
        <v>3</v>
      </c>
      <c r="K44" s="24"/>
      <c r="L44" s="45"/>
      <c r="M44" s="45"/>
      <c r="N44" s="45"/>
      <c r="O44" s="45"/>
      <c r="P44" s="39">
        <f>P31+P8</f>
        <v>8435.0679999999993</v>
      </c>
      <c r="Q44" s="39">
        <f>Q31+Q8</f>
        <v>12445.199999999999</v>
      </c>
      <c r="R44" s="102">
        <f>R31+R8</f>
        <v>12482.599999999999</v>
      </c>
      <c r="S44" s="102">
        <f>S31+S8</f>
        <v>11261.6</v>
      </c>
      <c r="T44" s="102">
        <f>T31+T8</f>
        <v>11066.8</v>
      </c>
    </row>
    <row r="45" spans="1:20" x14ac:dyDescent="0.2">
      <c r="A45" s="8"/>
    </row>
    <row r="46" spans="1:20" x14ac:dyDescent="0.2">
      <c r="A46" s="8"/>
    </row>
    <row r="47" spans="1:20" x14ac:dyDescent="0.2">
      <c r="A47" s="8"/>
    </row>
    <row r="48" spans="1:20" x14ac:dyDescent="0.2">
      <c r="A48" s="8"/>
    </row>
    <row r="49" spans="1:1" x14ac:dyDescent="0.2">
      <c r="A49" s="8"/>
    </row>
    <row r="50" spans="1:1" x14ac:dyDescent="0.2">
      <c r="A50" s="8"/>
    </row>
    <row r="51" spans="1:1" x14ac:dyDescent="0.2">
      <c r="A51" s="8"/>
    </row>
    <row r="52" spans="1:1" x14ac:dyDescent="0.2">
      <c r="A52" s="8"/>
    </row>
    <row r="53" spans="1:1" x14ac:dyDescent="0.2">
      <c r="A53" s="8"/>
    </row>
    <row r="54" spans="1:1" x14ac:dyDescent="0.2">
      <c r="A54" s="8"/>
    </row>
    <row r="55" spans="1:1" x14ac:dyDescent="0.2">
      <c r="A55" s="8"/>
    </row>
    <row r="56" spans="1:1" x14ac:dyDescent="0.2">
      <c r="A56" s="8"/>
    </row>
    <row r="57" spans="1:1" x14ac:dyDescent="0.2">
      <c r="A57" s="8"/>
    </row>
    <row r="58" spans="1:1" x14ac:dyDescent="0.2">
      <c r="A58" s="8"/>
    </row>
    <row r="59" spans="1:1" x14ac:dyDescent="0.2">
      <c r="A59" s="8"/>
    </row>
    <row r="60" spans="1:1" x14ac:dyDescent="0.2">
      <c r="A60" s="8"/>
    </row>
    <row r="61" spans="1:1" x14ac:dyDescent="0.2">
      <c r="A61" s="8"/>
    </row>
    <row r="62" spans="1:1" x14ac:dyDescent="0.2">
      <c r="A62" s="8"/>
    </row>
    <row r="63" spans="1:1" x14ac:dyDescent="0.2">
      <c r="A63" s="8"/>
    </row>
    <row r="64" spans="1:1" x14ac:dyDescent="0.2">
      <c r="A64" s="8"/>
    </row>
    <row r="65" spans="1:1" x14ac:dyDescent="0.2">
      <c r="A65" s="8"/>
    </row>
    <row r="66" spans="1:1" x14ac:dyDescent="0.2">
      <c r="A66" s="8"/>
    </row>
    <row r="67" spans="1:1" x14ac:dyDescent="0.2">
      <c r="A67" s="8"/>
    </row>
    <row r="68" spans="1:1" x14ac:dyDescent="0.2">
      <c r="A68" s="8"/>
    </row>
    <row r="69" spans="1:1" x14ac:dyDescent="0.2">
      <c r="A69" s="8"/>
    </row>
  </sheetData>
  <mergeCells count="15">
    <mergeCell ref="J3:T3"/>
    <mergeCell ref="B4:I4"/>
    <mergeCell ref="J4:J6"/>
    <mergeCell ref="A4:A6"/>
    <mergeCell ref="B5:B6"/>
    <mergeCell ref="Q4:Q6"/>
    <mergeCell ref="R4:T4"/>
    <mergeCell ref="R5:R6"/>
    <mergeCell ref="S5:S6"/>
    <mergeCell ref="T5:T6"/>
    <mergeCell ref="P4:P6"/>
    <mergeCell ref="C5:G5"/>
    <mergeCell ref="H5:I5"/>
    <mergeCell ref="K4:K6"/>
    <mergeCell ref="L4:O5"/>
  </mergeCells>
  <phoneticPr fontId="7" type="noConversion"/>
  <pageMargins left="0" right="0" top="0" bottom="0" header="0" footer="0"/>
  <pageSetup paperSize="9" scale="70" fitToHeight="0" orientation="landscape" r:id="rId1"/>
  <headerFooter alignWithMargins="0"/>
  <rowBreaks count="2" manualBreakCount="2">
    <brk id="15" max="19" man="1"/>
    <brk id="2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erfin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OlgaP</dc:creator>
  <cp:lastModifiedBy>Лариса</cp:lastModifiedBy>
  <cp:lastPrinted>2023-11-11T04:42:07Z</cp:lastPrinted>
  <dcterms:created xsi:type="dcterms:W3CDTF">2009-10-30T03:22:53Z</dcterms:created>
  <dcterms:modified xsi:type="dcterms:W3CDTF">2023-11-11T04:43:21Z</dcterms:modified>
</cp:coreProperties>
</file>